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\SEDAPAL 2020\SEDAPAL\PERSONAL\LUIS FERRO\8 LOTES\06 CD MOLINA 13072020\"/>
    </mc:Choice>
  </mc:AlternateContent>
  <xr:revisionPtr revIDLastSave="0" documentId="13_ncr:1_{EA997693-17E0-48F5-9DBC-70CBD4B5CFF2}" xr6:coauthVersionLast="45" xr6:coauthVersionMax="45" xr10:uidLastSave="{00000000-0000-0000-0000-000000000000}"/>
  <bookViews>
    <workbookView xWindow="29280" yWindow="480" windowWidth="23520" windowHeight="12120" xr2:uid="{1B72704B-8BC6-41F2-A368-0E0AFF72EF4C}"/>
  </bookViews>
  <sheets>
    <sheet name="Hoja1 (2)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3" i="2" l="1"/>
  <c r="G121" i="2"/>
  <c r="G120" i="2"/>
  <c r="G119" i="2"/>
  <c r="G118" i="2" s="1"/>
  <c r="G117" i="2"/>
  <c r="G116" i="2"/>
  <c r="G115" i="2" s="1"/>
  <c r="G114" i="2"/>
  <c r="G113" i="2"/>
  <c r="G112" i="2" s="1"/>
  <c r="G111" i="2"/>
  <c r="G110" i="2"/>
  <c r="G109" i="2"/>
  <c r="G108" i="2"/>
  <c r="G106" i="2"/>
  <c r="G105" i="2"/>
  <c r="G104" i="2" s="1"/>
  <c r="G103" i="2"/>
  <c r="G102" i="2"/>
  <c r="G101" i="2"/>
  <c r="G100" i="2"/>
  <c r="G99" i="2"/>
  <c r="G98" i="2"/>
  <c r="G97" i="2"/>
  <c r="G96" i="2"/>
  <c r="G95" i="2"/>
  <c r="G94" i="2"/>
  <c r="G92" i="2"/>
  <c r="G91" i="2"/>
  <c r="G90" i="2"/>
  <c r="G89" i="2"/>
  <c r="G86" i="2"/>
  <c r="G85" i="2"/>
  <c r="G84" i="2"/>
  <c r="G82" i="2"/>
  <c r="G81" i="2" s="1"/>
  <c r="G80" i="2"/>
  <c r="G79" i="2"/>
  <c r="G78" i="2"/>
  <c r="G76" i="2"/>
  <c r="G75" i="2"/>
  <c r="G74" i="2"/>
  <c r="G73" i="2"/>
  <c r="G72" i="2"/>
  <c r="G71" i="2"/>
  <c r="G70" i="2"/>
  <c r="G69" i="2"/>
  <c r="G68" i="2"/>
  <c r="G66" i="2"/>
  <c r="G65" i="2"/>
  <c r="G64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7" i="2"/>
  <c r="G36" i="2"/>
  <c r="G35" i="2"/>
  <c r="G34" i="2"/>
  <c r="G33" i="2"/>
  <c r="G32" i="2"/>
  <c r="G31" i="2"/>
  <c r="G30" i="2"/>
  <c r="G28" i="2"/>
  <c r="G27" i="2"/>
  <c r="G26" i="2"/>
  <c r="G25" i="2"/>
  <c r="G24" i="2"/>
  <c r="G23" i="2" s="1"/>
  <c r="G20" i="2"/>
  <c r="G19" i="2"/>
  <c r="G18" i="2"/>
  <c r="G17" i="2"/>
  <c r="G16" i="2" s="1"/>
  <c r="G14" i="2"/>
  <c r="G15" i="2"/>
  <c r="G13" i="2"/>
  <c r="G29" i="2" l="1"/>
  <c r="G22" i="2" s="1"/>
  <c r="G38" i="2"/>
  <c r="G83" i="2"/>
  <c r="G93" i="2"/>
  <c r="G12" i="2"/>
  <c r="G67" i="2"/>
  <c r="G88" i="2"/>
  <c r="G87" i="2" s="1"/>
  <c r="G107" i="2"/>
  <c r="G77" i="2"/>
  <c r="G11" i="2"/>
  <c r="G21" i="2" l="1"/>
  <c r="G10" i="2" s="1"/>
  <c r="G122" i="2" l="1"/>
</calcChain>
</file>

<file path=xl/sharedStrings.xml><?xml version="1.0" encoding="utf-8"?>
<sst xmlns="http://schemas.openxmlformats.org/spreadsheetml/2006/main" count="324" uniqueCount="232">
  <si>
    <t>Item</t>
  </si>
  <si>
    <t>Descripción</t>
  </si>
  <si>
    <t>Und.</t>
  </si>
  <si>
    <t>Metrado</t>
  </si>
  <si>
    <t>Precio (S/.)</t>
  </si>
  <si>
    <t>Parcial (S/.)</t>
  </si>
  <si>
    <t>REDES Y CONEXIONES DE ALCANTARILLADO</t>
  </si>
  <si>
    <t xml:space="preserve">      OBRAS PROVISIONALES, TRABAJOS PRELIMINARES, SEGURIDAD Y SALUD</t>
  </si>
  <si>
    <t>01.01.01</t>
  </si>
  <si>
    <t xml:space="preserve">            OBRAS PROVISIONALES</t>
  </si>
  <si>
    <t>01.01.01.01</t>
  </si>
  <si>
    <t xml:space="preserve">                  Campamento provisional para la obra</t>
  </si>
  <si>
    <t>und</t>
  </si>
  <si>
    <t>01.01.01.02</t>
  </si>
  <si>
    <t xml:space="preserve">                  Movilización de campamentos,maquinarias, herramientas para la obra (incluye desmovilización)</t>
  </si>
  <si>
    <t>01.01.01.03</t>
  </si>
  <si>
    <t xml:space="preserve">                  Cartel de identificación de la obra de   4,80 m x 3,60 m incl. mantenimiento</t>
  </si>
  <si>
    <t>01.01.02</t>
  </si>
  <si>
    <t xml:space="preserve">            PLAN DE SEGURIDAD, SALUD OCUPACIONAL, MITIGACION AMBIENTAL Y TRANSITO</t>
  </si>
  <si>
    <t>01.01.02.01</t>
  </si>
  <si>
    <t xml:space="preserve">                  Mitigacion de Impactos Ambientales</t>
  </si>
  <si>
    <t>glb</t>
  </si>
  <si>
    <t>01.01.02.02</t>
  </si>
  <si>
    <t xml:space="preserve">                  Plan y Ejecucion de desvio de tránsito vehicular</t>
  </si>
  <si>
    <t>01.01.02.03</t>
  </si>
  <si>
    <t xml:space="preserve">                  Seguridad e Higiene ocupacional y mitigacion</t>
  </si>
  <si>
    <t>01.01.02.04</t>
  </si>
  <si>
    <t xml:space="preserve">                  Plan para la vigilancia, prevención y control de COVID-19 en el trabajo</t>
  </si>
  <si>
    <t xml:space="preserve">      REDES DE ALCANTARILLADO</t>
  </si>
  <si>
    <t>01.02.01</t>
  </si>
  <si>
    <t xml:space="preserve">            OBRAS PRELIMINARES Y PROVISIONALES</t>
  </si>
  <si>
    <t>01.02.01.01</t>
  </si>
  <si>
    <t xml:space="preserve">                  TRABAJOS PRELIMINARES</t>
  </si>
  <si>
    <t>01.02.01.01.01</t>
  </si>
  <si>
    <t xml:space="preserve">                        Trazo y replanteo inicial del proyecto,  para líneas-redes con estación total</t>
  </si>
  <si>
    <t>km</t>
  </si>
  <si>
    <t>01.02.01.01.02</t>
  </si>
  <si>
    <t xml:space="preserve">                        Replanteo final de la obra, para líneas  redes con estación total</t>
  </si>
  <si>
    <t>01.02.01.01.03</t>
  </si>
  <si>
    <t xml:space="preserve">                        Riego de zona de trabajo para mitigar la contaminación - polvo (Incl. Costo de agua y transporte Surtidor a obra )</t>
  </si>
  <si>
    <t>m</t>
  </si>
  <si>
    <t>01.02.01.01.04</t>
  </si>
  <si>
    <t xml:space="preserve">                        Cerco de malla HDP de 1 m altura para límite de seguridad de obra</t>
  </si>
  <si>
    <t>01.02.01.01.05</t>
  </si>
  <si>
    <t xml:space="preserve">                        Cinta plástica señalizadora para límite  de seguridad de obra</t>
  </si>
  <si>
    <t>01.02.01.02</t>
  </si>
  <si>
    <t xml:space="preserve">                  SEÑALES TRANSITO Y PROTECCION DE SERVICIOS</t>
  </si>
  <si>
    <t>01.02.01.02.01</t>
  </si>
  <si>
    <t xml:space="preserve">                        Puente de madera para pase peatonal sobre zanja s/d (prov. durante obra)</t>
  </si>
  <si>
    <t>01.02.01.02.02</t>
  </si>
  <si>
    <t xml:space="preserve">                        Puente de madera para pase vehicular sobre zanja s/d (prov. durante obra)</t>
  </si>
  <si>
    <t>01.02.01.02.03</t>
  </si>
  <si>
    <t xml:space="preserve">                        Tranquera tipo caballete de 2,40 x 1,20m p/señalaliz-protec.(prov. durante obra)</t>
  </si>
  <si>
    <t>01.02.01.02.04</t>
  </si>
  <si>
    <t xml:space="preserve">                        Cono fibra vidrio fosforescente p/desvío de tránsito s/d (prov. durante obra)</t>
  </si>
  <si>
    <t>01.02.01.02.05</t>
  </si>
  <si>
    <t xml:space="preserve">                        Letrero metálico 0,60 x 0,60 m  s/poste  p/desvío tránsito (prov.durante obra)</t>
  </si>
  <si>
    <t>01.02.01.02.06</t>
  </si>
  <si>
    <t xml:space="preserve">                        Proteccion de redes existentes de  agua potable</t>
  </si>
  <si>
    <t>01.02.01.02.07</t>
  </si>
  <si>
    <t xml:space="preserve">                        Proteccion de cable eléctrico de baja tensión</t>
  </si>
  <si>
    <t>01.02.01.02.08</t>
  </si>
  <si>
    <t xml:space="preserve">                        Proteccion de cables telefónicos</t>
  </si>
  <si>
    <t>01.02.02</t>
  </si>
  <si>
    <t xml:space="preserve">            MOVIMIENTO DE TIERRAS</t>
  </si>
  <si>
    <t>01.02.02.01</t>
  </si>
  <si>
    <t xml:space="preserve">                  Excavac. zanja (máq.) p/tub. terr-normal DN  200 -  250  de 1,76 m a 2,00 m prof.</t>
  </si>
  <si>
    <t>01.02.02.02</t>
  </si>
  <si>
    <t xml:space="preserve">                  Excav. zanja (máq.) p/tub. t-semirocoso  DN  200 -  250  de 1,26 m a 1,50 m prof.</t>
  </si>
  <si>
    <t>01.02.02.03</t>
  </si>
  <si>
    <t xml:space="preserve">                  Excav. zanja (máq.) p/tub. t-semirocoso  DN  200 -  250  de 1,51 m a 1,75 m prof.</t>
  </si>
  <si>
    <t>01.02.02.04</t>
  </si>
  <si>
    <t xml:space="preserve">                  Excav. zanja (máq.) p/tub. t-semirocoso  DN  200 -  250  de 1,76 m a 2,00 m prof.</t>
  </si>
  <si>
    <t>01.02.02.05</t>
  </si>
  <si>
    <t xml:space="preserve">                  Excav. zanja (máq.) p/tub. t-semirocoso  DN  200 -  250  de 2,01 m a 2,50 m prof.</t>
  </si>
  <si>
    <t>01.02.02.06</t>
  </si>
  <si>
    <t xml:space="preserve">                  Excav. zanja (máq.) p/tub. t-semirocoso  DN  200 -  250  de 2,51 m a 3,00 m prof.</t>
  </si>
  <si>
    <t>01.02.02.07</t>
  </si>
  <si>
    <t xml:space="preserve">                  Excav. zanja (máq.) p/tub. t-semirocoso  DN  200 -  250  de 3,01 m a 3,50 m prof.</t>
  </si>
  <si>
    <t>01.02.02.08</t>
  </si>
  <si>
    <t xml:space="preserve">                  Excav. zanja (máq.) p/tub. t-semirocoso  DN  200 -  250  de 3,51 m a 4,00 m prof.</t>
  </si>
  <si>
    <t>01.02.02.09</t>
  </si>
  <si>
    <t xml:space="preserve">                  Refine y nivel de zanja terr-normal para tub. DN  200 -  250  para toda profund.</t>
  </si>
  <si>
    <t>01.02.02.10</t>
  </si>
  <si>
    <t xml:space="preserve">                  Refine y nivel de zanja t-semirocoso  p/ tub. DN  200 -  250  para toda profund.</t>
  </si>
  <si>
    <t>01.02.02.11</t>
  </si>
  <si>
    <t xml:space="preserve">                  Relleno comp.zanja(pulso) p/tub t-normal DN  200 -  250  de 1,76 m a 2,00 m prof.</t>
  </si>
  <si>
    <t>01.02.02.12</t>
  </si>
  <si>
    <t xml:space="preserve">                  Relleno comp.zanja(pul) p/tub t-semiroca DN  200 -  250  de 1,26 m a 1,50 m prof.</t>
  </si>
  <si>
    <t>01.02.02.13</t>
  </si>
  <si>
    <t xml:space="preserve">                  Relleno comp.zanja(pul) p/tub t-semiroca DN  200 -  250  de 1,51 m a 1,75 m prof.</t>
  </si>
  <si>
    <t>01.02.02.14</t>
  </si>
  <si>
    <t xml:space="preserve">                  Relleno comp.zanja(pul) p/tub t-semiroca DN  200 -  250  de 1,76 m a 2,00 m prof.</t>
  </si>
  <si>
    <t>01.02.02.15</t>
  </si>
  <si>
    <t xml:space="preserve">                  Relleno comp.zanja(pul) p/tub t-semiroca DN  200 -  250  de 2,01 m a 2,50 m prof.</t>
  </si>
  <si>
    <t>01.02.02.16</t>
  </si>
  <si>
    <t xml:space="preserve">                  Relleno comp.zanja(pul) p/tub t-semiroca DN  200 -  250  de 2,51 m a 3,00 m prof.</t>
  </si>
  <si>
    <t>01.02.02.17</t>
  </si>
  <si>
    <t xml:space="preserve">                  Relleno comp.zanja(pul) p/tub t-semiroca DN  200 -  250  de 3,01 m a 3,50 m prof.</t>
  </si>
  <si>
    <t>01.02.02.18</t>
  </si>
  <si>
    <t xml:space="preserve">                  Relleno comp.zanja(pul) p/tub t-semiroca DN  200 -  250  de 3,51 m a 4,00 m prof.</t>
  </si>
  <si>
    <t>01.02.02.19</t>
  </si>
  <si>
    <t xml:space="preserve">                  Elimin. desmonte(carg+v) t-normal p/tub. DN  200 -  250  para toda prof.</t>
  </si>
  <si>
    <t>01.02.02.20</t>
  </si>
  <si>
    <t xml:space="preserve">                  Elimin. desmonte(c+v) t-semiroca  p/tub. DN  200 -  250  para toda prof.</t>
  </si>
  <si>
    <t>01.02.02.21</t>
  </si>
  <si>
    <t xml:space="preserve">                  Entibado metálico ambas caras , tipo cajón (Box), de zanjas de 3.01 a 3.50 m de prof. (Incl. Instalación, mantenimiento </t>
  </si>
  <si>
    <t>01.02.02.22</t>
  </si>
  <si>
    <t xml:space="preserve">                  Entibado metálico ambas caras,  tipo cajón (Box), de zanjas de 3.51 a 4.00 m de prof. (Incl. Instalación, mantenimiento y retiro)</t>
  </si>
  <si>
    <t>01.02.02.23</t>
  </si>
  <si>
    <t xml:space="preserve">                  Provisión de material de préstamo seleccionado para reemplazo de material de relleno </t>
  </si>
  <si>
    <t>m3</t>
  </si>
  <si>
    <t>01.02.02.24</t>
  </si>
  <si>
    <t xml:space="preserve">                  Eliminación de desmonte en terreno semiroca con maquinaria</t>
  </si>
  <si>
    <t>01.02.03</t>
  </si>
  <si>
    <t xml:space="preserve">            SUMINISTRO E INSTALACION DE TUBERIAS</t>
  </si>
  <si>
    <t>01.02.03.01</t>
  </si>
  <si>
    <t xml:space="preserve">                  Suministro de tuberia HDPE ISO 8772, SDR 33, SN-2 de DN 200 mm ( incl. desperd.) </t>
  </si>
  <si>
    <t>01.02.03.02</t>
  </si>
  <si>
    <t xml:space="preserve">                  Suministro de tuberia HDPE ISO 8772, SDR 26, SN-4 de DN 200 mm ( incl. desperd.) </t>
  </si>
  <si>
    <t>01.02.03.03</t>
  </si>
  <si>
    <t xml:space="preserve">                  Instalación tuberia HDPE unión por electrofusion DN 200 mm incluye prueba hidráulica a zanja abierta</t>
  </si>
  <si>
    <t>01.02.04</t>
  </si>
  <si>
    <t xml:space="preserve">            BUZONES</t>
  </si>
  <si>
    <t>01.02.04.01</t>
  </si>
  <si>
    <t xml:space="preserve">                  Buzón I t. semiroca a maq. 1,26 a 1,50 m prof. (encof. exterior e interior) C-PV</t>
  </si>
  <si>
    <t>01.02.04.02</t>
  </si>
  <si>
    <t xml:space="preserve">                  Buzón I t. semiroca a maq. 1,51 a 1,75 m prof. (encof. exterior e interior) C-PV</t>
  </si>
  <si>
    <t>01.02.04.03</t>
  </si>
  <si>
    <t xml:space="preserve">                  Buzón I t. semiroca a maq. 1,76 a 2,00 m prof. (encof. exterior e interior) C-PV</t>
  </si>
  <si>
    <t>01.02.04.04</t>
  </si>
  <si>
    <t xml:space="preserve">                  Buzón I t. semiroca a maq. 2,01 a 2,50 m prof. (encof. exterior e interior) C-PV</t>
  </si>
  <si>
    <t>01.02.04.05</t>
  </si>
  <si>
    <t xml:space="preserve">                  Buzón I t. semiroca a maq. 2,51 a 3,00 m prof. (encof. exterior e interior) C-PV</t>
  </si>
  <si>
    <t>01.02.04.06</t>
  </si>
  <si>
    <t xml:space="preserve">                  Buzón I t. semiroca a maq. ref. 3,01 a 3,50 m prof. (encof. exterior e interior) C-PV</t>
  </si>
  <si>
    <t>01.02.04.07</t>
  </si>
  <si>
    <t xml:space="preserve">                  Buzón I t. semiroca a maq. ref. 3,51 a 4,00 m prof. (encof. exterior e interior) C-PV</t>
  </si>
  <si>
    <t>01.02.04.08</t>
  </si>
  <si>
    <t xml:space="preserve">                  Pasamuro HDPE + fijacion axial en anclaje para tubería de HDPE de DN 200 mm (Union de tub HDPE 200 a buzon)</t>
  </si>
  <si>
    <t>01.02.04.09</t>
  </si>
  <si>
    <t xml:space="preserve">                  Caida especial para Buzones DN 200 mm</t>
  </si>
  <si>
    <t>01.02.05</t>
  </si>
  <si>
    <t xml:space="preserve">            PAVIMENTOS - (CORTE, ROTURA Y REPOSICION)</t>
  </si>
  <si>
    <t>01.02.05.01</t>
  </si>
  <si>
    <t xml:space="preserve">                  Corte+rotura, ED y reposición de vereda  rígida f'c 175 kg/cm2 de 15 cm espesor</t>
  </si>
  <si>
    <t>m2</t>
  </si>
  <si>
    <t>01.02.05.02</t>
  </si>
  <si>
    <t xml:space="preserve">                  Corte+rotura, ED y reposic. de pavimento flexible asfalto caliente de  e= 2"</t>
  </si>
  <si>
    <t>01.02.05.03</t>
  </si>
  <si>
    <t xml:space="preserve">                  Reposición de jardines, áreas verdes.</t>
  </si>
  <si>
    <t>01.02.06</t>
  </si>
  <si>
    <t xml:space="preserve">            EMPALMES</t>
  </si>
  <si>
    <t>01.02.06.01</t>
  </si>
  <si>
    <t xml:space="preserve">                  Empalme de tubería DN 200 a buzón exist  en servicio (incluye caída especial s/d)</t>
  </si>
  <si>
    <t>01.02.07</t>
  </si>
  <si>
    <t xml:space="preserve">            PRUEBAS</t>
  </si>
  <si>
    <t>01.02.07.01</t>
  </si>
  <si>
    <t xml:space="preserve">                  Prueba hidráulica de tubería, a zanja tapada p/desague   DN  200</t>
  </si>
  <si>
    <t>01.02.07.02</t>
  </si>
  <si>
    <t xml:space="preserve">                  Prueba de compactacion de suelos (proctor modificado y de control de compactacion - densidad de campo)</t>
  </si>
  <si>
    <t>01.02.07.03</t>
  </si>
  <si>
    <t xml:space="preserve">                  Prueba de calidad del concreto (prueba a la compresión)</t>
  </si>
  <si>
    <t xml:space="preserve">      CONEXIONES DOMICILIARIAS DE ALCANTARILLADO</t>
  </si>
  <si>
    <t>01.03.01</t>
  </si>
  <si>
    <t xml:space="preserve">            TRABAJOS PRELIMINARES</t>
  </si>
  <si>
    <t>01.03.01.01</t>
  </si>
  <si>
    <t xml:space="preserve">                  Trazo y replanteo inicial para conexión  domiciliaria</t>
  </si>
  <si>
    <t>01.03.01.02</t>
  </si>
  <si>
    <t xml:space="preserve">                  Replanteo final de la obra para conexión domiciliaria</t>
  </si>
  <si>
    <t>01.03.01.03</t>
  </si>
  <si>
    <t xml:space="preserve">                  Riego de zona de trabajo para mitigar la contaminación - polvo (Incl. Costo de agua y transporte Surtidor a obra )</t>
  </si>
  <si>
    <t>01.03.01.04</t>
  </si>
  <si>
    <t xml:space="preserve">                  Cerco de malla HDP de 1 m altura para límite de seguridad de obra</t>
  </si>
  <si>
    <t>01.03.02</t>
  </si>
  <si>
    <t xml:space="preserve">            MOVIMIENTO DE TIERRAS </t>
  </si>
  <si>
    <t>01.03.02.01</t>
  </si>
  <si>
    <t xml:space="preserve">                  Excav. zanja (pulso) p/tub. t-semirocoso DN  100 -  150  de 1,26 m a 1,50 m prof.</t>
  </si>
  <si>
    <t>01.03.02.02</t>
  </si>
  <si>
    <t xml:space="preserve">                  Excav. zanja (pulso) p/tub. t-semirocoso DN  100 -  150  de 1,51 m a 1,75 m prof.</t>
  </si>
  <si>
    <t>01.03.02.03</t>
  </si>
  <si>
    <t xml:space="preserve">                  Excav. zanja (pulso) p/tub. t-semirocoso DN  100 -  150  de 1,76 m a 2,00 m prof.</t>
  </si>
  <si>
    <t>01.03.02.04</t>
  </si>
  <si>
    <t xml:space="preserve">                  Refine y nivel de zanja t-semirocoso  p/ tub. DN  100 -  150  para toda profund.</t>
  </si>
  <si>
    <t>01.03.02.05</t>
  </si>
  <si>
    <t xml:space="preserve">                  Relleno comp.zanja(pul) p/tub t-semiroca DN  100 -  150  de 1,26 m a 1,50 m prof.</t>
  </si>
  <si>
    <t>01.03.02.06</t>
  </si>
  <si>
    <t xml:space="preserve">                  Relleno comp.zanja(pul) p/tub t-semiroca DN  100 -  150 de 1,51 m a 1,75 m prof.</t>
  </si>
  <si>
    <t>01.03.02.07</t>
  </si>
  <si>
    <t xml:space="preserve">                  Relleno comp.zanja(pul) p/tub t-semiroca DN  100 -  150  de 1,76 m a 2,00 m prof.</t>
  </si>
  <si>
    <t>01.03.02.08</t>
  </si>
  <si>
    <t xml:space="preserve">                  Elimin. desmonte(puls+v) t-semiroca  p/tub. DN  100 -  150  para toda prof.</t>
  </si>
  <si>
    <t>01.03.02.09</t>
  </si>
  <si>
    <t>01.03.02.10</t>
  </si>
  <si>
    <t>01.03.03</t>
  </si>
  <si>
    <t xml:space="preserve">            SUMINISTRO E INSTALACIÓN DE TUBERIAS</t>
  </si>
  <si>
    <t>01.03.03.01</t>
  </si>
  <si>
    <t xml:space="preserve">                  Suministro de Tubería PVC-U UF NTP ISO 4435 SN 2 DN  150  incl. anillo + 2% desperdicios</t>
  </si>
  <si>
    <t>01.03.03.02</t>
  </si>
  <si>
    <t xml:space="preserve">                  Instalación de tubería de PVC p/desagüe  DN  150  incluye prueba hidráulica</t>
  </si>
  <si>
    <t>01.03.04</t>
  </si>
  <si>
    <t xml:space="preserve">            SUMINISTRO E INSTALACION DE ACCESORIOS</t>
  </si>
  <si>
    <t>01.03.04.01</t>
  </si>
  <si>
    <t xml:space="preserve">                  Suministro de elemento de empotramiento para tubería de HDPE  DN  160 a 200</t>
  </si>
  <si>
    <t>01.03.04.02</t>
  </si>
  <si>
    <t xml:space="preserve">                  Instalación de elemento de empotramiento para tubería HDPE  DN  160  a  200</t>
  </si>
  <si>
    <t>01.03.04.03</t>
  </si>
  <si>
    <t xml:space="preserve">                  Codo de PVC-U  unión flexible de 90°     DN 150</t>
  </si>
  <si>
    <t>01.03.04.04</t>
  </si>
  <si>
    <t xml:space="preserve">                  Instalación de accesorios de P.V.C UF-SP DN  100  -  150</t>
  </si>
  <si>
    <t>01.03.05</t>
  </si>
  <si>
    <t xml:space="preserve">            CAJAS Y OTROS</t>
  </si>
  <si>
    <t>01.03.05.01</t>
  </si>
  <si>
    <t xml:space="preserve">                  Suministro de caja de concreto simple y  tapa concreto armado (cemento PV) de 0,30 m x 0,60 m a 1,00 m prof.</t>
  </si>
  <si>
    <t>01.03.05.02</t>
  </si>
  <si>
    <t xml:space="preserve">                  Instalación caja y tapa de registro 0,30 m x 0,60 m, de 0.61-1,00m prof. en t-semirocoso (incl. instalación de cuerpos adic)</t>
  </si>
  <si>
    <t>01.03.06</t>
  </si>
  <si>
    <t>01.03.06.01</t>
  </si>
  <si>
    <t>01.03.06.02</t>
  </si>
  <si>
    <t>01.03.07</t>
  </si>
  <si>
    <t>01.03.07.01</t>
  </si>
  <si>
    <t xml:space="preserve">                  Prueba hidráulica de tubería p/desague   DN  150 (Zanja tapada)</t>
  </si>
  <si>
    <t>01.03.07.02</t>
  </si>
  <si>
    <t>01.03.07.03</t>
  </si>
  <si>
    <t xml:space="preserve">Hoja Resúmen </t>
  </si>
  <si>
    <t>Presupuesto</t>
  </si>
  <si>
    <t>INSTALACION DE REDES DE ALCANTARILLADO PARA OCHO (08) LOTES EN LA URBANIZACION HUERTOS DE LA MOLINA - DISTRITO DE LA MOLINA, PROVINCIA Y REGIÓN LIMA</t>
  </si>
  <si>
    <t>Lugar</t>
  </si>
  <si>
    <t>LIMA - LIMA - LIMA</t>
  </si>
  <si>
    <t>Costo al</t>
  </si>
  <si>
    <t>COSTO DIRECTO TOTAL</t>
  </si>
  <si>
    <t>FORMATO DE METRADO BASE  (VALOR REFERENCIAL)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</si>
</sst>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###,###,###,##0.00"/>
    <numFmt numFmtId="171" formatCode="#,##0.00000"/>
  </numFmts>
  <fonts count="15" x14ac:knownFonts="1">
    <font>
      <sz val="11"/>
      <color theme="1"/>
      <name val="Calibri"/>
      <family val="2"/>
      <scheme val="minor"/>
    </font>
    <font>
      <b/>
      <sz val="8"/>
      <color rgb="FF000000"/>
      <name val="Arial"/>
    </font>
    <font>
      <b/>
      <sz val="8"/>
      <color rgb="FF008080"/>
      <name val="Arial"/>
    </font>
    <font>
      <b/>
      <sz val="8"/>
      <color rgb="FF0000FF"/>
      <name val="Arial"/>
    </font>
    <font>
      <b/>
      <sz val="8"/>
      <color rgb="FF660066"/>
      <name val="Arial"/>
    </font>
    <font>
      <sz val="8"/>
      <color rgb="FF000000"/>
      <name val="Arial"/>
    </font>
    <font>
      <b/>
      <sz val="8"/>
      <color rgb="FFFF0000"/>
      <name val="Arial"/>
    </font>
    <font>
      <sz val="10"/>
      <name val="Arial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name val="Tahoma"/>
      <family val="2"/>
    </font>
    <font>
      <sz val="8"/>
      <color theme="1"/>
      <name val="Arial"/>
      <family val="2"/>
    </font>
    <font>
      <b/>
      <sz val="10"/>
      <name val="Arial Narrow"/>
      <family val="2"/>
    </font>
    <font>
      <b/>
      <sz val="9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>
      <alignment vertical="center"/>
    </xf>
  </cellStyleXfs>
  <cellXfs count="62">
    <xf numFmtId="0" fontId="0" fillId="0" borderId="0" xfId="0"/>
    <xf numFmtId="168" fontId="2" fillId="0" borderId="0" xfId="0" applyNumberFormat="1" applyFont="1" applyAlignment="1" applyProtection="1">
      <alignment vertical="center"/>
      <protection locked="0"/>
    </xf>
    <xf numFmtId="168" fontId="3" fillId="0" borderId="0" xfId="0" applyNumberFormat="1" applyFont="1" applyAlignment="1" applyProtection="1">
      <alignment vertical="center"/>
      <protection locked="0"/>
    </xf>
    <xf numFmtId="168" fontId="4" fillId="0" borderId="0" xfId="0" applyNumberFormat="1" applyFont="1" applyAlignment="1" applyProtection="1">
      <alignment vertical="center"/>
      <protection locked="0"/>
    </xf>
    <xf numFmtId="168" fontId="5" fillId="0" borderId="0" xfId="0" applyNumberFormat="1" applyFont="1" applyAlignment="1" applyProtection="1">
      <alignment vertical="center"/>
      <protection locked="0"/>
    </xf>
    <xf numFmtId="168" fontId="6" fillId="0" borderId="0" xfId="0" applyNumberFormat="1" applyFont="1" applyAlignment="1" applyProtection="1">
      <alignment vertical="center"/>
      <protection locked="0"/>
    </xf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68" fontId="2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68" fontId="3" fillId="0" borderId="1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68" fontId="4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68" fontId="5" fillId="0" borderId="1" xfId="0" applyNumberFormat="1" applyFont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68" fontId="6" fillId="0" borderId="1" xfId="0" applyNumberFormat="1" applyFont="1" applyBorder="1" applyAlignment="1" applyProtection="1">
      <alignment vertical="center"/>
      <protection locked="0"/>
    </xf>
    <xf numFmtId="171" fontId="0" fillId="0" borderId="0" xfId="0" applyNumberFormat="1"/>
    <xf numFmtId="4" fontId="8" fillId="0" borderId="0" xfId="1" applyNumberFormat="1" applyFont="1"/>
    <xf numFmtId="0" fontId="8" fillId="0" borderId="0" xfId="1" applyFont="1"/>
    <xf numFmtId="0" fontId="10" fillId="0" borderId="0" xfId="2" applyFont="1" applyAlignment="1">
      <alignment vertical="top"/>
    </xf>
    <xf numFmtId="4" fontId="8" fillId="0" borderId="0" xfId="2" applyNumberFormat="1" applyFont="1" applyAlignment="1"/>
    <xf numFmtId="0" fontId="8" fillId="0" borderId="0" xfId="2" applyFont="1" applyAlignment="1"/>
    <xf numFmtId="0" fontId="10" fillId="0" borderId="0" xfId="2" applyFont="1">
      <alignment vertical="center"/>
    </xf>
    <xf numFmtId="0" fontId="0" fillId="0" borderId="0" xfId="0" applyAlignment="1">
      <alignment horizontal="left"/>
    </xf>
    <xf numFmtId="0" fontId="2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1" fillId="0" borderId="0" xfId="0" applyFont="1"/>
    <xf numFmtId="0" fontId="11" fillId="0" borderId="2" xfId="0" applyFont="1" applyBorder="1" applyAlignment="1">
      <alignment horizontal="left"/>
    </xf>
    <xf numFmtId="0" fontId="11" fillId="0" borderId="3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/>
    <xf numFmtId="4" fontId="11" fillId="0" borderId="1" xfId="0" applyNumberFormat="1" applyFont="1" applyBorder="1"/>
    <xf numFmtId="0" fontId="12" fillId="0" borderId="0" xfId="1" applyFont="1" applyAlignment="1">
      <alignment horizontal="centerContinuous"/>
    </xf>
    <xf numFmtId="0" fontId="10" fillId="0" borderId="0" xfId="1" applyFont="1" applyAlignment="1">
      <alignment vertical="center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4" fontId="9" fillId="0" borderId="0" xfId="1" applyNumberFormat="1" applyFont="1"/>
    <xf numFmtId="0" fontId="14" fillId="0" borderId="0" xfId="2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4" fontId="9" fillId="0" borderId="0" xfId="2" applyNumberFormat="1" applyFont="1" applyAlignment="1"/>
    <xf numFmtId="0" fontId="14" fillId="0" borderId="0" xfId="2" applyFont="1" applyAlignment="1">
      <alignment horizontal="left" vertical="center"/>
    </xf>
    <xf numFmtId="14" fontId="9" fillId="0" borderId="0" xfId="0" applyNumberFormat="1" applyFont="1" applyAlignment="1">
      <alignment horizontal="left" vertical="center"/>
    </xf>
    <xf numFmtId="0" fontId="9" fillId="0" borderId="0" xfId="2" applyFont="1">
      <alignment vertical="center"/>
    </xf>
    <xf numFmtId="0" fontId="9" fillId="0" borderId="0" xfId="2" applyFont="1" applyAlignment="1"/>
    <xf numFmtId="14" fontId="9" fillId="0" borderId="0" xfId="2" applyNumberFormat="1" applyFont="1" applyAlignment="1">
      <alignment horizontal="left"/>
    </xf>
    <xf numFmtId="0" fontId="9" fillId="0" borderId="0" xfId="1" applyFont="1"/>
    <xf numFmtId="0" fontId="13" fillId="0" borderId="0" xfId="1" applyFont="1" applyAlignment="1">
      <alignment horizontal="center" vertical="center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168" fontId="1" fillId="2" borderId="1" xfId="0" applyNumberFormat="1" applyFont="1" applyFill="1" applyBorder="1" applyAlignment="1" applyProtection="1">
      <alignment horizontal="center" vertical="center"/>
      <protection locked="0"/>
    </xf>
  </cellXfs>
  <cellStyles count="3">
    <cellStyle name="Normal" xfId="0" builtinId="0"/>
    <cellStyle name="Normal_costos inversion CHORRILLOS (08-11-07)" xfId="1" xr:uid="{2D1D5D34-27A1-481C-AAEF-7E59409FBC8B}"/>
    <cellStyle name="Normal_Prespto Anteproy Chorrillos" xfId="2" xr:uid="{F6520009-9B74-451D-920C-BEADC5ADA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A65A-8101-470C-B2EE-64AF20EA8078}">
  <dimension ref="A2:O122"/>
  <sheetViews>
    <sheetView tabSelected="1" topLeftCell="A100" workbookViewId="0">
      <selection activeCell="C85" sqref="C85"/>
    </sheetView>
  </sheetViews>
  <sheetFormatPr baseColWidth="10" defaultRowHeight="14.4" x14ac:dyDescent="0.3"/>
  <cols>
    <col min="1" max="1" width="2.88671875" customWidth="1"/>
    <col min="2" max="2" width="13" style="29" customWidth="1"/>
    <col min="3" max="3" width="67.77734375" customWidth="1"/>
    <col min="4" max="4" width="8.21875" style="6" customWidth="1"/>
    <col min="5" max="5" width="10.33203125" customWidth="1"/>
    <col min="7" max="7" width="12.6640625" customWidth="1"/>
    <col min="10" max="10" width="17" customWidth="1"/>
  </cols>
  <sheetData>
    <row r="2" spans="1:15" s="24" customFormat="1" ht="21" customHeight="1" x14ac:dyDescent="0.3">
      <c r="A2" s="42"/>
      <c r="B2" s="57" t="s">
        <v>231</v>
      </c>
      <c r="C2" s="57"/>
      <c r="D2" s="57"/>
      <c r="E2" s="57"/>
      <c r="F2" s="57"/>
      <c r="G2" s="57"/>
      <c r="H2" s="23"/>
      <c r="I2" s="23"/>
      <c r="J2" s="23"/>
      <c r="K2" s="23"/>
      <c r="L2" s="23"/>
      <c r="M2" s="23"/>
      <c r="N2" s="23"/>
      <c r="O2" s="23"/>
    </row>
    <row r="3" spans="1:15" s="24" customFormat="1" ht="12.75" customHeight="1" x14ac:dyDescent="0.3">
      <c r="A3" s="42"/>
      <c r="B3" s="57" t="s">
        <v>224</v>
      </c>
      <c r="C3" s="57"/>
      <c r="D3" s="57"/>
      <c r="E3" s="57"/>
      <c r="F3" s="57"/>
      <c r="G3" s="57"/>
      <c r="H3" s="23"/>
      <c r="I3" s="23"/>
      <c r="J3" s="23"/>
      <c r="K3" s="23"/>
      <c r="L3" s="23"/>
      <c r="M3" s="23"/>
      <c r="N3" s="23"/>
      <c r="O3" s="23"/>
    </row>
    <row r="4" spans="1:15" s="24" customFormat="1" ht="12.75" customHeight="1" x14ac:dyDescent="0.3">
      <c r="A4" s="41"/>
      <c r="B4" s="43"/>
      <c r="C4" s="44"/>
      <c r="D4" s="45"/>
      <c r="E4" s="45"/>
      <c r="F4" s="44"/>
      <c r="G4" s="46"/>
      <c r="H4" s="23"/>
      <c r="I4" s="23"/>
      <c r="J4" s="23"/>
      <c r="K4" s="23"/>
      <c r="L4" s="23"/>
      <c r="M4" s="23"/>
      <c r="N4" s="23"/>
      <c r="O4" s="23"/>
    </row>
    <row r="5" spans="1:15" s="27" customFormat="1" ht="23.4" customHeight="1" x14ac:dyDescent="0.3">
      <c r="A5" s="25"/>
      <c r="B5" s="47" t="s">
        <v>225</v>
      </c>
      <c r="C5" s="48" t="s">
        <v>226</v>
      </c>
      <c r="D5" s="49"/>
      <c r="E5" s="49"/>
      <c r="F5" s="49"/>
      <c r="G5" s="50"/>
      <c r="H5" s="26"/>
      <c r="I5" s="26"/>
      <c r="J5" s="26"/>
      <c r="K5" s="26"/>
      <c r="L5" s="26"/>
      <c r="M5" s="26"/>
      <c r="N5" s="26"/>
      <c r="O5" s="26"/>
    </row>
    <row r="6" spans="1:15" s="27" customFormat="1" ht="12.75" customHeight="1" x14ac:dyDescent="0.3">
      <c r="A6" s="28"/>
      <c r="B6" s="51" t="s">
        <v>227</v>
      </c>
      <c r="C6" s="52" t="s">
        <v>228</v>
      </c>
      <c r="D6" s="53"/>
      <c r="E6" s="53"/>
      <c r="F6" s="54"/>
      <c r="G6" s="50"/>
      <c r="H6" s="26"/>
      <c r="I6" s="26"/>
      <c r="J6" s="26"/>
      <c r="K6" s="26"/>
      <c r="L6" s="26"/>
      <c r="M6" s="26"/>
      <c r="N6" s="26"/>
      <c r="O6" s="26"/>
    </row>
    <row r="7" spans="1:15" s="24" customFormat="1" ht="16.2" customHeight="1" x14ac:dyDescent="0.3">
      <c r="A7" s="28"/>
      <c r="B7" s="51" t="s">
        <v>229</v>
      </c>
      <c r="C7" s="52">
        <v>43951</v>
      </c>
      <c r="D7" s="55"/>
      <c r="E7" s="55"/>
      <c r="F7" s="56"/>
      <c r="G7" s="46"/>
      <c r="H7" s="23"/>
      <c r="I7" s="23"/>
      <c r="J7" s="23"/>
      <c r="K7" s="23"/>
      <c r="L7" s="23"/>
      <c r="M7" s="23"/>
      <c r="N7" s="23"/>
      <c r="O7" s="23"/>
    </row>
    <row r="9" spans="1:15" x14ac:dyDescent="0.3">
      <c r="B9" s="58" t="s">
        <v>0</v>
      </c>
      <c r="C9" s="59" t="s">
        <v>1</v>
      </c>
      <c r="D9" s="60" t="s">
        <v>2</v>
      </c>
      <c r="E9" s="61" t="s">
        <v>3</v>
      </c>
      <c r="F9" s="61" t="s">
        <v>4</v>
      </c>
      <c r="G9" s="61" t="s">
        <v>5</v>
      </c>
    </row>
    <row r="10" spans="1:15" x14ac:dyDescent="0.3">
      <c r="B10" s="30">
        <v>1</v>
      </c>
      <c r="C10" s="7" t="s">
        <v>6</v>
      </c>
      <c r="D10" s="8"/>
      <c r="E10" s="9"/>
      <c r="F10" s="9"/>
      <c r="G10" s="9">
        <f>+ROUND((G11+G21+G87),2)</f>
        <v>0</v>
      </c>
      <c r="I10" s="1"/>
      <c r="J10" s="22"/>
    </row>
    <row r="11" spans="1:15" x14ac:dyDescent="0.3">
      <c r="B11" s="31">
        <v>1.01</v>
      </c>
      <c r="C11" s="10" t="s">
        <v>7</v>
      </c>
      <c r="D11" s="11"/>
      <c r="E11" s="12"/>
      <c r="F11" s="12"/>
      <c r="G11" s="12">
        <f>+ROUND((G12+G16),2)</f>
        <v>0</v>
      </c>
      <c r="I11" s="2"/>
      <c r="J11" s="22"/>
    </row>
    <row r="12" spans="1:15" x14ac:dyDescent="0.3">
      <c r="B12" s="32" t="s">
        <v>8</v>
      </c>
      <c r="C12" s="13" t="s">
        <v>9</v>
      </c>
      <c r="D12" s="14"/>
      <c r="E12" s="15"/>
      <c r="F12" s="15"/>
      <c r="G12" s="15">
        <f>SUM(G13:G15)</f>
        <v>0</v>
      </c>
      <c r="I12" s="3"/>
      <c r="J12" s="22"/>
    </row>
    <row r="13" spans="1:15" x14ac:dyDescent="0.3">
      <c r="B13" s="33" t="s">
        <v>10</v>
      </c>
      <c r="C13" s="16" t="s">
        <v>11</v>
      </c>
      <c r="D13" s="17" t="s">
        <v>12</v>
      </c>
      <c r="E13" s="18">
        <v>1</v>
      </c>
      <c r="F13" s="18"/>
      <c r="G13" s="18">
        <f>ROUND(E13*F13,2)</f>
        <v>0</v>
      </c>
      <c r="I13" s="4"/>
      <c r="J13" s="22"/>
    </row>
    <row r="14" spans="1:15" x14ac:dyDescent="0.3">
      <c r="B14" s="33" t="s">
        <v>13</v>
      </c>
      <c r="C14" s="16" t="s">
        <v>14</v>
      </c>
      <c r="D14" s="17" t="s">
        <v>12</v>
      </c>
      <c r="E14" s="18">
        <v>1</v>
      </c>
      <c r="F14" s="18"/>
      <c r="G14" s="18">
        <f t="shared" ref="G14:G20" si="0">ROUND(E14*F14,2)</f>
        <v>0</v>
      </c>
      <c r="I14" s="4"/>
      <c r="J14" s="22"/>
    </row>
    <row r="15" spans="1:15" x14ac:dyDescent="0.3">
      <c r="B15" s="33" t="s">
        <v>15</v>
      </c>
      <c r="C15" s="16" t="s">
        <v>16</v>
      </c>
      <c r="D15" s="17" t="s">
        <v>12</v>
      </c>
      <c r="E15" s="18">
        <v>1</v>
      </c>
      <c r="F15" s="18"/>
      <c r="G15" s="18">
        <f t="shared" si="0"/>
        <v>0</v>
      </c>
      <c r="I15" s="4"/>
      <c r="J15" s="22"/>
    </row>
    <row r="16" spans="1:15" x14ac:dyDescent="0.3">
      <c r="B16" s="32" t="s">
        <v>17</v>
      </c>
      <c r="C16" s="13" t="s">
        <v>18</v>
      </c>
      <c r="D16" s="14"/>
      <c r="E16" s="15"/>
      <c r="F16" s="15"/>
      <c r="G16" s="15">
        <f>SUM(G17:G20)</f>
        <v>0</v>
      </c>
      <c r="I16" s="3"/>
      <c r="J16" s="22"/>
    </row>
    <row r="17" spans="2:10" x14ac:dyDescent="0.3">
      <c r="B17" s="33" t="s">
        <v>19</v>
      </c>
      <c r="C17" s="16" t="s">
        <v>20</v>
      </c>
      <c r="D17" s="17" t="s">
        <v>21</v>
      </c>
      <c r="E17" s="18">
        <v>1</v>
      </c>
      <c r="F17" s="18"/>
      <c r="G17" s="18">
        <f t="shared" si="0"/>
        <v>0</v>
      </c>
      <c r="I17" s="4"/>
      <c r="J17" s="22"/>
    </row>
    <row r="18" spans="2:10" x14ac:dyDescent="0.3">
      <c r="B18" s="33" t="s">
        <v>22</v>
      </c>
      <c r="C18" s="16" t="s">
        <v>23</v>
      </c>
      <c r="D18" s="17" t="s">
        <v>21</v>
      </c>
      <c r="E18" s="18">
        <v>1</v>
      </c>
      <c r="F18" s="18"/>
      <c r="G18" s="18">
        <f t="shared" si="0"/>
        <v>0</v>
      </c>
      <c r="I18" s="4"/>
      <c r="J18" s="22"/>
    </row>
    <row r="19" spans="2:10" x14ac:dyDescent="0.3">
      <c r="B19" s="33" t="s">
        <v>24</v>
      </c>
      <c r="C19" s="16" t="s">
        <v>25</v>
      </c>
      <c r="D19" s="17" t="s">
        <v>21</v>
      </c>
      <c r="E19" s="18">
        <v>1</v>
      </c>
      <c r="F19" s="18"/>
      <c r="G19" s="18">
        <f t="shared" si="0"/>
        <v>0</v>
      </c>
      <c r="I19" s="4"/>
      <c r="J19" s="22"/>
    </row>
    <row r="20" spans="2:10" x14ac:dyDescent="0.3">
      <c r="B20" s="33" t="s">
        <v>26</v>
      </c>
      <c r="C20" s="16" t="s">
        <v>27</v>
      </c>
      <c r="D20" s="17" t="s">
        <v>21</v>
      </c>
      <c r="E20" s="18">
        <v>1</v>
      </c>
      <c r="F20" s="18"/>
      <c r="G20" s="18">
        <f t="shared" si="0"/>
        <v>0</v>
      </c>
      <c r="I20" s="4"/>
      <c r="J20" s="22"/>
    </row>
    <row r="21" spans="2:10" x14ac:dyDescent="0.3">
      <c r="B21" s="31">
        <v>1.02</v>
      </c>
      <c r="C21" s="10" t="s">
        <v>28</v>
      </c>
      <c r="D21" s="11"/>
      <c r="E21" s="12"/>
      <c r="F21" s="12"/>
      <c r="G21" s="12">
        <f>+ROUND((G22+G38+G63+G67+G77+G83+G81),2)</f>
        <v>0</v>
      </c>
      <c r="I21" s="2"/>
      <c r="J21" s="22"/>
    </row>
    <row r="22" spans="2:10" x14ac:dyDescent="0.3">
      <c r="B22" s="32" t="s">
        <v>29</v>
      </c>
      <c r="C22" s="13" t="s">
        <v>30</v>
      </c>
      <c r="D22" s="14"/>
      <c r="E22" s="15"/>
      <c r="F22" s="15"/>
      <c r="G22" s="15">
        <f>+ROUND((G23+G29),2)</f>
        <v>0</v>
      </c>
      <c r="I22" s="3"/>
      <c r="J22" s="22"/>
    </row>
    <row r="23" spans="2:10" x14ac:dyDescent="0.3">
      <c r="B23" s="34" t="s">
        <v>31</v>
      </c>
      <c r="C23" s="19" t="s">
        <v>32</v>
      </c>
      <c r="D23" s="20"/>
      <c r="E23" s="21"/>
      <c r="F23" s="21"/>
      <c r="G23" s="21">
        <f>SUM(G24:G28)</f>
        <v>0</v>
      </c>
      <c r="I23" s="5"/>
      <c r="J23" s="22"/>
    </row>
    <row r="24" spans="2:10" x14ac:dyDescent="0.3">
      <c r="B24" s="33" t="s">
        <v>33</v>
      </c>
      <c r="C24" s="16" t="s">
        <v>34</v>
      </c>
      <c r="D24" s="17" t="s">
        <v>35</v>
      </c>
      <c r="E24" s="18">
        <v>1.29</v>
      </c>
      <c r="F24" s="18"/>
      <c r="G24" s="18">
        <f t="shared" ref="G24:G86" si="1">ROUND(E24*F24,2)</f>
        <v>0</v>
      </c>
      <c r="I24" s="4"/>
      <c r="J24" s="22"/>
    </row>
    <row r="25" spans="2:10" x14ac:dyDescent="0.3">
      <c r="B25" s="33" t="s">
        <v>36</v>
      </c>
      <c r="C25" s="16" t="s">
        <v>37</v>
      </c>
      <c r="D25" s="17" t="s">
        <v>35</v>
      </c>
      <c r="E25" s="18">
        <v>1.29</v>
      </c>
      <c r="F25" s="18"/>
      <c r="G25" s="18">
        <f t="shared" si="1"/>
        <v>0</v>
      </c>
      <c r="I25" s="4"/>
      <c r="J25" s="22"/>
    </row>
    <row r="26" spans="2:10" x14ac:dyDescent="0.3">
      <c r="B26" s="33" t="s">
        <v>38</v>
      </c>
      <c r="C26" s="16" t="s">
        <v>39</v>
      </c>
      <c r="D26" s="17" t="s">
        <v>40</v>
      </c>
      <c r="E26" s="18">
        <v>1285.28</v>
      </c>
      <c r="F26" s="18"/>
      <c r="G26" s="18">
        <f t="shared" si="1"/>
        <v>0</v>
      </c>
      <c r="I26" s="4"/>
      <c r="J26" s="22"/>
    </row>
    <row r="27" spans="2:10" x14ac:dyDescent="0.3">
      <c r="B27" s="33" t="s">
        <v>41</v>
      </c>
      <c r="C27" s="16" t="s">
        <v>42</v>
      </c>
      <c r="D27" s="17" t="s">
        <v>40</v>
      </c>
      <c r="E27" s="18">
        <v>2570.56</v>
      </c>
      <c r="F27" s="18"/>
      <c r="G27" s="18">
        <f t="shared" si="1"/>
        <v>0</v>
      </c>
      <c r="I27" s="4"/>
      <c r="J27" s="22"/>
    </row>
    <row r="28" spans="2:10" x14ac:dyDescent="0.3">
      <c r="B28" s="33" t="s">
        <v>43</v>
      </c>
      <c r="C28" s="16" t="s">
        <v>44</v>
      </c>
      <c r="D28" s="17" t="s">
        <v>35</v>
      </c>
      <c r="E28" s="18">
        <v>2570.56</v>
      </c>
      <c r="F28" s="18"/>
      <c r="G28" s="18">
        <f t="shared" si="1"/>
        <v>0</v>
      </c>
      <c r="I28" s="4"/>
      <c r="J28" s="22"/>
    </row>
    <row r="29" spans="2:10" x14ac:dyDescent="0.3">
      <c r="B29" s="34" t="s">
        <v>45</v>
      </c>
      <c r="C29" s="19" t="s">
        <v>46</v>
      </c>
      <c r="D29" s="20"/>
      <c r="E29" s="21"/>
      <c r="F29" s="21"/>
      <c r="G29" s="21">
        <f>SUM(G30:G37)</f>
        <v>0</v>
      </c>
      <c r="I29" s="5"/>
      <c r="J29" s="22"/>
    </row>
    <row r="30" spans="2:10" x14ac:dyDescent="0.3">
      <c r="B30" s="33" t="s">
        <v>47</v>
      </c>
      <c r="C30" s="16" t="s">
        <v>48</v>
      </c>
      <c r="D30" s="17" t="s">
        <v>12</v>
      </c>
      <c r="E30" s="18">
        <v>3</v>
      </c>
      <c r="F30" s="18"/>
      <c r="G30" s="18">
        <f t="shared" si="1"/>
        <v>0</v>
      </c>
      <c r="I30" s="4"/>
      <c r="J30" s="22"/>
    </row>
    <row r="31" spans="2:10" x14ac:dyDescent="0.3">
      <c r="B31" s="33" t="s">
        <v>49</v>
      </c>
      <c r="C31" s="16" t="s">
        <v>50</v>
      </c>
      <c r="D31" s="17" t="s">
        <v>12</v>
      </c>
      <c r="E31" s="18">
        <v>2</v>
      </c>
      <c r="F31" s="18"/>
      <c r="G31" s="18">
        <f t="shared" si="1"/>
        <v>0</v>
      </c>
      <c r="I31" s="4"/>
      <c r="J31" s="22"/>
    </row>
    <row r="32" spans="2:10" x14ac:dyDescent="0.3">
      <c r="B32" s="33" t="s">
        <v>51</v>
      </c>
      <c r="C32" s="16" t="s">
        <v>52</v>
      </c>
      <c r="D32" s="17" t="s">
        <v>12</v>
      </c>
      <c r="E32" s="18">
        <v>6</v>
      </c>
      <c r="F32" s="18"/>
      <c r="G32" s="18">
        <f t="shared" si="1"/>
        <v>0</v>
      </c>
      <c r="I32" s="4"/>
      <c r="J32" s="22"/>
    </row>
    <row r="33" spans="2:10" x14ac:dyDescent="0.3">
      <c r="B33" s="33" t="s">
        <v>53</v>
      </c>
      <c r="C33" s="16" t="s">
        <v>54</v>
      </c>
      <c r="D33" s="17" t="s">
        <v>12</v>
      </c>
      <c r="E33" s="18">
        <v>12</v>
      </c>
      <c r="F33" s="18"/>
      <c r="G33" s="18">
        <f t="shared" si="1"/>
        <v>0</v>
      </c>
      <c r="I33" s="4"/>
      <c r="J33" s="22"/>
    </row>
    <row r="34" spans="2:10" x14ac:dyDescent="0.3">
      <c r="B34" s="33" t="s">
        <v>55</v>
      </c>
      <c r="C34" s="16" t="s">
        <v>56</v>
      </c>
      <c r="D34" s="17" t="s">
        <v>12</v>
      </c>
      <c r="E34" s="18">
        <v>6</v>
      </c>
      <c r="F34" s="18"/>
      <c r="G34" s="18">
        <f t="shared" si="1"/>
        <v>0</v>
      </c>
      <c r="I34" s="4"/>
      <c r="J34" s="22"/>
    </row>
    <row r="35" spans="2:10" x14ac:dyDescent="0.3">
      <c r="B35" s="33" t="s">
        <v>57</v>
      </c>
      <c r="C35" s="16" t="s">
        <v>58</v>
      </c>
      <c r="D35" s="17" t="s">
        <v>12</v>
      </c>
      <c r="E35" s="18">
        <v>3</v>
      </c>
      <c r="F35" s="18"/>
      <c r="G35" s="18">
        <f t="shared" si="1"/>
        <v>0</v>
      </c>
      <c r="I35" s="4"/>
      <c r="J35" s="22"/>
    </row>
    <row r="36" spans="2:10" x14ac:dyDescent="0.3">
      <c r="B36" s="33" t="s">
        <v>59</v>
      </c>
      <c r="C36" s="16" t="s">
        <v>60</v>
      </c>
      <c r="D36" s="17" t="s">
        <v>12</v>
      </c>
      <c r="E36" s="18">
        <v>3</v>
      </c>
      <c r="F36" s="18"/>
      <c r="G36" s="18">
        <f t="shared" si="1"/>
        <v>0</v>
      </c>
      <c r="I36" s="4"/>
      <c r="J36" s="22"/>
    </row>
    <row r="37" spans="2:10" x14ac:dyDescent="0.3">
      <c r="B37" s="33" t="s">
        <v>61</v>
      </c>
      <c r="C37" s="16" t="s">
        <v>62</v>
      </c>
      <c r="D37" s="17" t="s">
        <v>12</v>
      </c>
      <c r="E37" s="18">
        <v>6</v>
      </c>
      <c r="F37" s="18"/>
      <c r="G37" s="18">
        <f t="shared" si="1"/>
        <v>0</v>
      </c>
      <c r="I37" s="4"/>
      <c r="J37" s="22"/>
    </row>
    <row r="38" spans="2:10" x14ac:dyDescent="0.3">
      <c r="B38" s="32" t="s">
        <v>63</v>
      </c>
      <c r="C38" s="13" t="s">
        <v>64</v>
      </c>
      <c r="D38" s="14"/>
      <c r="E38" s="15"/>
      <c r="F38" s="15"/>
      <c r="G38" s="15">
        <f>SUM(G39:G62)</f>
        <v>0</v>
      </c>
      <c r="I38" s="3"/>
      <c r="J38" s="22"/>
    </row>
    <row r="39" spans="2:10" x14ac:dyDescent="0.3">
      <c r="B39" s="33" t="s">
        <v>65</v>
      </c>
      <c r="C39" s="16" t="s">
        <v>66</v>
      </c>
      <c r="D39" s="17" t="s">
        <v>40</v>
      </c>
      <c r="E39" s="18">
        <v>112.9</v>
      </c>
      <c r="F39" s="18"/>
      <c r="G39" s="18">
        <f t="shared" si="1"/>
        <v>0</v>
      </c>
      <c r="I39" s="4"/>
      <c r="J39" s="22"/>
    </row>
    <row r="40" spans="2:10" x14ac:dyDescent="0.3">
      <c r="B40" s="33" t="s">
        <v>67</v>
      </c>
      <c r="C40" s="16" t="s">
        <v>68</v>
      </c>
      <c r="D40" s="17" t="s">
        <v>40</v>
      </c>
      <c r="E40" s="18">
        <v>212.62</v>
      </c>
      <c r="F40" s="18"/>
      <c r="G40" s="18">
        <f t="shared" si="1"/>
        <v>0</v>
      </c>
      <c r="I40" s="4"/>
      <c r="J40" s="22"/>
    </row>
    <row r="41" spans="2:10" x14ac:dyDescent="0.3">
      <c r="B41" s="33" t="s">
        <v>69</v>
      </c>
      <c r="C41" s="16" t="s">
        <v>70</v>
      </c>
      <c r="D41" s="17" t="s">
        <v>40</v>
      </c>
      <c r="E41" s="18">
        <v>296.73</v>
      </c>
      <c r="F41" s="18"/>
      <c r="G41" s="18">
        <f t="shared" si="1"/>
        <v>0</v>
      </c>
      <c r="I41" s="4"/>
      <c r="J41" s="22"/>
    </row>
    <row r="42" spans="2:10" x14ac:dyDescent="0.3">
      <c r="B42" s="33" t="s">
        <v>71</v>
      </c>
      <c r="C42" s="16" t="s">
        <v>72</v>
      </c>
      <c r="D42" s="17" t="s">
        <v>40</v>
      </c>
      <c r="E42" s="18">
        <v>109.94</v>
      </c>
      <c r="F42" s="18"/>
      <c r="G42" s="18">
        <f t="shared" si="1"/>
        <v>0</v>
      </c>
      <c r="I42" s="4"/>
      <c r="J42" s="22"/>
    </row>
    <row r="43" spans="2:10" x14ac:dyDescent="0.3">
      <c r="B43" s="33" t="s">
        <v>73</v>
      </c>
      <c r="C43" s="16" t="s">
        <v>74</v>
      </c>
      <c r="D43" s="17" t="s">
        <v>40</v>
      </c>
      <c r="E43" s="18">
        <v>335.64</v>
      </c>
      <c r="F43" s="18"/>
      <c r="G43" s="18">
        <f t="shared" si="1"/>
        <v>0</v>
      </c>
      <c r="I43" s="4"/>
      <c r="J43" s="22"/>
    </row>
    <row r="44" spans="2:10" x14ac:dyDescent="0.3">
      <c r="B44" s="33" t="s">
        <v>75</v>
      </c>
      <c r="C44" s="16" t="s">
        <v>76</v>
      </c>
      <c r="D44" s="17" t="s">
        <v>40</v>
      </c>
      <c r="E44" s="18">
        <v>120.71</v>
      </c>
      <c r="F44" s="18"/>
      <c r="G44" s="18">
        <f t="shared" si="1"/>
        <v>0</v>
      </c>
      <c r="I44" s="4"/>
      <c r="J44" s="22"/>
    </row>
    <row r="45" spans="2:10" x14ac:dyDescent="0.3">
      <c r="B45" s="33" t="s">
        <v>77</v>
      </c>
      <c r="C45" s="16" t="s">
        <v>78</v>
      </c>
      <c r="D45" s="17" t="s">
        <v>40</v>
      </c>
      <c r="E45" s="18">
        <v>35.67</v>
      </c>
      <c r="F45" s="18"/>
      <c r="G45" s="18">
        <f t="shared" si="1"/>
        <v>0</v>
      </c>
      <c r="I45" s="4"/>
      <c r="J45" s="22"/>
    </row>
    <row r="46" spans="2:10" x14ac:dyDescent="0.3">
      <c r="B46" s="33" t="s">
        <v>79</v>
      </c>
      <c r="C46" s="16" t="s">
        <v>80</v>
      </c>
      <c r="D46" s="17" t="s">
        <v>40</v>
      </c>
      <c r="E46" s="18">
        <v>23.86</v>
      </c>
      <c r="F46" s="18"/>
      <c r="G46" s="18">
        <f t="shared" si="1"/>
        <v>0</v>
      </c>
      <c r="I46" s="4"/>
      <c r="J46" s="22"/>
    </row>
    <row r="47" spans="2:10" x14ac:dyDescent="0.3">
      <c r="B47" s="33" t="s">
        <v>81</v>
      </c>
      <c r="C47" s="16" t="s">
        <v>82</v>
      </c>
      <c r="D47" s="17" t="s">
        <v>40</v>
      </c>
      <c r="E47" s="18">
        <v>112.9</v>
      </c>
      <c r="F47" s="18"/>
      <c r="G47" s="18">
        <f t="shared" si="1"/>
        <v>0</v>
      </c>
      <c r="I47" s="4"/>
      <c r="J47" s="22"/>
    </row>
    <row r="48" spans="2:10" x14ac:dyDescent="0.3">
      <c r="B48" s="33" t="s">
        <v>83</v>
      </c>
      <c r="C48" s="16" t="s">
        <v>84</v>
      </c>
      <c r="D48" s="17" t="s">
        <v>40</v>
      </c>
      <c r="E48" s="18">
        <v>1135.17</v>
      </c>
      <c r="F48" s="18"/>
      <c r="G48" s="18">
        <f t="shared" si="1"/>
        <v>0</v>
      </c>
      <c r="I48" s="4"/>
      <c r="J48" s="22"/>
    </row>
    <row r="49" spans="2:10" x14ac:dyDescent="0.3">
      <c r="B49" s="33" t="s">
        <v>85</v>
      </c>
      <c r="C49" s="16" t="s">
        <v>86</v>
      </c>
      <c r="D49" s="17" t="s">
        <v>40</v>
      </c>
      <c r="E49" s="18">
        <v>112.9</v>
      </c>
      <c r="F49" s="18"/>
      <c r="G49" s="18">
        <f t="shared" si="1"/>
        <v>0</v>
      </c>
      <c r="I49" s="4"/>
      <c r="J49" s="22"/>
    </row>
    <row r="50" spans="2:10" x14ac:dyDescent="0.3">
      <c r="B50" s="33" t="s">
        <v>87</v>
      </c>
      <c r="C50" s="16" t="s">
        <v>88</v>
      </c>
      <c r="D50" s="17" t="s">
        <v>40</v>
      </c>
      <c r="E50" s="18">
        <v>212.62</v>
      </c>
      <c r="F50" s="18"/>
      <c r="G50" s="18">
        <f t="shared" si="1"/>
        <v>0</v>
      </c>
      <c r="I50" s="4"/>
      <c r="J50" s="22"/>
    </row>
    <row r="51" spans="2:10" x14ac:dyDescent="0.3">
      <c r="B51" s="33" t="s">
        <v>89</v>
      </c>
      <c r="C51" s="16" t="s">
        <v>90</v>
      </c>
      <c r="D51" s="17" t="s">
        <v>40</v>
      </c>
      <c r="E51" s="18">
        <v>296.73</v>
      </c>
      <c r="F51" s="18"/>
      <c r="G51" s="18">
        <f t="shared" si="1"/>
        <v>0</v>
      </c>
      <c r="I51" s="4"/>
      <c r="J51" s="22"/>
    </row>
    <row r="52" spans="2:10" x14ac:dyDescent="0.3">
      <c r="B52" s="33" t="s">
        <v>91</v>
      </c>
      <c r="C52" s="16" t="s">
        <v>92</v>
      </c>
      <c r="D52" s="17" t="s">
        <v>40</v>
      </c>
      <c r="E52" s="18">
        <v>109.94</v>
      </c>
      <c r="F52" s="18"/>
      <c r="G52" s="18">
        <f t="shared" si="1"/>
        <v>0</v>
      </c>
      <c r="I52" s="4"/>
      <c r="J52" s="22"/>
    </row>
    <row r="53" spans="2:10" x14ac:dyDescent="0.3">
      <c r="B53" s="33" t="s">
        <v>93</v>
      </c>
      <c r="C53" s="16" t="s">
        <v>94</v>
      </c>
      <c r="D53" s="17" t="s">
        <v>40</v>
      </c>
      <c r="E53" s="18">
        <v>335.64</v>
      </c>
      <c r="F53" s="18"/>
      <c r="G53" s="18">
        <f t="shared" si="1"/>
        <v>0</v>
      </c>
      <c r="I53" s="4"/>
      <c r="J53" s="22"/>
    </row>
    <row r="54" spans="2:10" x14ac:dyDescent="0.3">
      <c r="B54" s="33" t="s">
        <v>95</v>
      </c>
      <c r="C54" s="16" t="s">
        <v>96</v>
      </c>
      <c r="D54" s="17" t="s">
        <v>40</v>
      </c>
      <c r="E54" s="18">
        <v>120.71</v>
      </c>
      <c r="F54" s="18"/>
      <c r="G54" s="18">
        <f t="shared" si="1"/>
        <v>0</v>
      </c>
      <c r="I54" s="4"/>
      <c r="J54" s="22"/>
    </row>
    <row r="55" spans="2:10" x14ac:dyDescent="0.3">
      <c r="B55" s="33" t="s">
        <v>97</v>
      </c>
      <c r="C55" s="16" t="s">
        <v>98</v>
      </c>
      <c r="D55" s="17" t="s">
        <v>40</v>
      </c>
      <c r="E55" s="18">
        <v>35.67</v>
      </c>
      <c r="F55" s="18"/>
      <c r="G55" s="18">
        <f t="shared" si="1"/>
        <v>0</v>
      </c>
      <c r="I55" s="4"/>
      <c r="J55" s="22"/>
    </row>
    <row r="56" spans="2:10" x14ac:dyDescent="0.3">
      <c r="B56" s="33" t="s">
        <v>99</v>
      </c>
      <c r="C56" s="16" t="s">
        <v>100</v>
      </c>
      <c r="D56" s="17" t="s">
        <v>40</v>
      </c>
      <c r="E56" s="18">
        <v>23.86</v>
      </c>
      <c r="F56" s="18"/>
      <c r="G56" s="18">
        <f t="shared" si="1"/>
        <v>0</v>
      </c>
      <c r="I56" s="4"/>
      <c r="J56" s="22"/>
    </row>
    <row r="57" spans="2:10" x14ac:dyDescent="0.3">
      <c r="B57" s="33" t="s">
        <v>101</v>
      </c>
      <c r="C57" s="16" t="s">
        <v>102</v>
      </c>
      <c r="D57" s="17" t="s">
        <v>40</v>
      </c>
      <c r="E57" s="18">
        <v>112.9</v>
      </c>
      <c r="F57" s="18"/>
      <c r="G57" s="18">
        <f t="shared" si="1"/>
        <v>0</v>
      </c>
      <c r="I57" s="4"/>
      <c r="J57" s="22"/>
    </row>
    <row r="58" spans="2:10" x14ac:dyDescent="0.3">
      <c r="B58" s="33" t="s">
        <v>103</v>
      </c>
      <c r="C58" s="16" t="s">
        <v>104</v>
      </c>
      <c r="D58" s="17" t="s">
        <v>40</v>
      </c>
      <c r="E58" s="18">
        <v>1135.17</v>
      </c>
      <c r="F58" s="18"/>
      <c r="G58" s="18">
        <f t="shared" si="1"/>
        <v>0</v>
      </c>
      <c r="I58" s="4"/>
      <c r="J58" s="22"/>
    </row>
    <row r="59" spans="2:10" x14ac:dyDescent="0.3">
      <c r="B59" s="33" t="s">
        <v>105</v>
      </c>
      <c r="C59" s="16" t="s">
        <v>106</v>
      </c>
      <c r="D59" s="17" t="s">
        <v>40</v>
      </c>
      <c r="E59" s="18">
        <v>35.67</v>
      </c>
      <c r="F59" s="18"/>
      <c r="G59" s="18">
        <f t="shared" si="1"/>
        <v>0</v>
      </c>
      <c r="I59" s="4"/>
      <c r="J59" s="22"/>
    </row>
    <row r="60" spans="2:10" x14ac:dyDescent="0.3">
      <c r="B60" s="33" t="s">
        <v>107</v>
      </c>
      <c r="C60" s="16" t="s">
        <v>108</v>
      </c>
      <c r="D60" s="17" t="s">
        <v>40</v>
      </c>
      <c r="E60" s="18">
        <v>23.86</v>
      </c>
      <c r="F60" s="18"/>
      <c r="G60" s="18">
        <f t="shared" si="1"/>
        <v>0</v>
      </c>
      <c r="I60" s="4"/>
      <c r="J60" s="22"/>
    </row>
    <row r="61" spans="2:10" x14ac:dyDescent="0.3">
      <c r="B61" s="33" t="s">
        <v>109</v>
      </c>
      <c r="C61" s="16" t="s">
        <v>110</v>
      </c>
      <c r="D61" s="17" t="s">
        <v>111</v>
      </c>
      <c r="E61" s="18">
        <v>1028.02</v>
      </c>
      <c r="F61" s="18"/>
      <c r="G61" s="18">
        <f t="shared" si="1"/>
        <v>0</v>
      </c>
      <c r="I61" s="4"/>
      <c r="J61" s="22"/>
    </row>
    <row r="62" spans="2:10" x14ac:dyDescent="0.3">
      <c r="B62" s="33" t="s">
        <v>112</v>
      </c>
      <c r="C62" s="16" t="s">
        <v>113</v>
      </c>
      <c r="D62" s="17" t="s">
        <v>111</v>
      </c>
      <c r="E62" s="18">
        <v>1028.02</v>
      </c>
      <c r="F62" s="18"/>
      <c r="G62" s="18">
        <f t="shared" si="1"/>
        <v>0</v>
      </c>
      <c r="I62" s="4"/>
      <c r="J62" s="22"/>
    </row>
    <row r="63" spans="2:10" x14ac:dyDescent="0.3">
      <c r="B63" s="32" t="s">
        <v>114</v>
      </c>
      <c r="C63" s="13" t="s">
        <v>115</v>
      </c>
      <c r="D63" s="14"/>
      <c r="E63" s="15"/>
      <c r="F63" s="15"/>
      <c r="G63" s="15">
        <f>SUM(G64:G66)</f>
        <v>0</v>
      </c>
      <c r="I63" s="3"/>
      <c r="J63" s="22"/>
    </row>
    <row r="64" spans="2:10" x14ac:dyDescent="0.3">
      <c r="B64" s="33" t="s">
        <v>116</v>
      </c>
      <c r="C64" s="16" t="s">
        <v>117</v>
      </c>
      <c r="D64" s="17" t="s">
        <v>40</v>
      </c>
      <c r="E64" s="18">
        <v>1198.3399999999999</v>
      </c>
      <c r="F64" s="18"/>
      <c r="G64" s="18">
        <f t="shared" si="1"/>
        <v>0</v>
      </c>
      <c r="I64" s="4"/>
      <c r="J64" s="22"/>
    </row>
    <row r="65" spans="2:10" x14ac:dyDescent="0.3">
      <c r="B65" s="33" t="s">
        <v>118</v>
      </c>
      <c r="C65" s="16" t="s">
        <v>119</v>
      </c>
      <c r="D65" s="17" t="s">
        <v>40</v>
      </c>
      <c r="E65" s="18">
        <v>60.33</v>
      </c>
      <c r="F65" s="18"/>
      <c r="G65" s="18">
        <f t="shared" si="1"/>
        <v>0</v>
      </c>
      <c r="I65" s="4"/>
      <c r="J65" s="22"/>
    </row>
    <row r="66" spans="2:10" x14ac:dyDescent="0.3">
      <c r="B66" s="33" t="s">
        <v>120</v>
      </c>
      <c r="C66" s="16" t="s">
        <v>121</v>
      </c>
      <c r="D66" s="17" t="s">
        <v>40</v>
      </c>
      <c r="E66" s="18">
        <v>1258.67</v>
      </c>
      <c r="F66" s="18"/>
      <c r="G66" s="18">
        <f t="shared" si="1"/>
        <v>0</v>
      </c>
      <c r="I66" s="4"/>
      <c r="J66" s="22"/>
    </row>
    <row r="67" spans="2:10" x14ac:dyDescent="0.3">
      <c r="B67" s="32" t="s">
        <v>122</v>
      </c>
      <c r="C67" s="13" t="s">
        <v>123</v>
      </c>
      <c r="D67" s="14"/>
      <c r="E67" s="15"/>
      <c r="F67" s="15"/>
      <c r="G67" s="15">
        <f>SUM(G68:G76)</f>
        <v>0</v>
      </c>
      <c r="I67" s="3"/>
      <c r="J67" s="22"/>
    </row>
    <row r="68" spans="2:10" x14ac:dyDescent="0.3">
      <c r="B68" s="33" t="s">
        <v>124</v>
      </c>
      <c r="C68" s="16" t="s">
        <v>125</v>
      </c>
      <c r="D68" s="17" t="s">
        <v>12</v>
      </c>
      <c r="E68" s="18">
        <v>16</v>
      </c>
      <c r="F68" s="18"/>
      <c r="G68" s="18">
        <f t="shared" si="1"/>
        <v>0</v>
      </c>
      <c r="I68" s="4"/>
      <c r="J68" s="22"/>
    </row>
    <row r="69" spans="2:10" x14ac:dyDescent="0.3">
      <c r="B69" s="33" t="s">
        <v>126</v>
      </c>
      <c r="C69" s="16" t="s">
        <v>127</v>
      </c>
      <c r="D69" s="17" t="s">
        <v>12</v>
      </c>
      <c r="E69" s="18">
        <v>2</v>
      </c>
      <c r="F69" s="18"/>
      <c r="G69" s="18">
        <f t="shared" si="1"/>
        <v>0</v>
      </c>
      <c r="I69" s="4"/>
      <c r="J69" s="22"/>
    </row>
    <row r="70" spans="2:10" x14ac:dyDescent="0.3">
      <c r="B70" s="33" t="s">
        <v>128</v>
      </c>
      <c r="C70" s="16" t="s">
        <v>129</v>
      </c>
      <c r="D70" s="17" t="s">
        <v>12</v>
      </c>
      <c r="E70" s="18">
        <v>1</v>
      </c>
      <c r="F70" s="18"/>
      <c r="G70" s="18">
        <f t="shared" si="1"/>
        <v>0</v>
      </c>
      <c r="I70" s="4"/>
      <c r="J70" s="22"/>
    </row>
    <row r="71" spans="2:10" x14ac:dyDescent="0.3">
      <c r="B71" s="33" t="s">
        <v>130</v>
      </c>
      <c r="C71" s="16" t="s">
        <v>131</v>
      </c>
      <c r="D71" s="17" t="s">
        <v>12</v>
      </c>
      <c r="E71" s="18">
        <v>3</v>
      </c>
      <c r="F71" s="18"/>
      <c r="G71" s="18">
        <f t="shared" si="1"/>
        <v>0</v>
      </c>
      <c r="I71" s="4"/>
      <c r="J71" s="22"/>
    </row>
    <row r="72" spans="2:10" x14ac:dyDescent="0.3">
      <c r="B72" s="33" t="s">
        <v>132</v>
      </c>
      <c r="C72" s="16" t="s">
        <v>133</v>
      </c>
      <c r="D72" s="17" t="s">
        <v>12</v>
      </c>
      <c r="E72" s="18">
        <v>1</v>
      </c>
      <c r="F72" s="18"/>
      <c r="G72" s="18">
        <f t="shared" si="1"/>
        <v>0</v>
      </c>
      <c r="I72" s="4"/>
      <c r="J72" s="22"/>
    </row>
    <row r="73" spans="2:10" x14ac:dyDescent="0.3">
      <c r="B73" s="33" t="s">
        <v>134</v>
      </c>
      <c r="C73" s="16" t="s">
        <v>135</v>
      </c>
      <c r="D73" s="17" t="s">
        <v>12</v>
      </c>
      <c r="E73" s="18">
        <v>2</v>
      </c>
      <c r="F73" s="18"/>
      <c r="G73" s="18">
        <f t="shared" si="1"/>
        <v>0</v>
      </c>
      <c r="I73" s="4"/>
      <c r="J73" s="22"/>
    </row>
    <row r="74" spans="2:10" x14ac:dyDescent="0.3">
      <c r="B74" s="33" t="s">
        <v>136</v>
      </c>
      <c r="C74" s="16" t="s">
        <v>137</v>
      </c>
      <c r="D74" s="17" t="s">
        <v>12</v>
      </c>
      <c r="E74" s="18">
        <v>2</v>
      </c>
      <c r="F74" s="18"/>
      <c r="G74" s="18">
        <f t="shared" si="1"/>
        <v>0</v>
      </c>
      <c r="I74" s="4"/>
      <c r="J74" s="22"/>
    </row>
    <row r="75" spans="2:10" x14ac:dyDescent="0.3">
      <c r="B75" s="33" t="s">
        <v>138</v>
      </c>
      <c r="C75" s="16" t="s">
        <v>139</v>
      </c>
      <c r="D75" s="17" t="s">
        <v>12</v>
      </c>
      <c r="E75" s="18">
        <v>53</v>
      </c>
      <c r="F75" s="18"/>
      <c r="G75" s="18">
        <f t="shared" si="1"/>
        <v>0</v>
      </c>
      <c r="I75" s="4"/>
      <c r="J75" s="22"/>
    </row>
    <row r="76" spans="2:10" x14ac:dyDescent="0.3">
      <c r="B76" s="33" t="s">
        <v>140</v>
      </c>
      <c r="C76" s="16" t="s">
        <v>141</v>
      </c>
      <c r="D76" s="17" t="s">
        <v>12</v>
      </c>
      <c r="E76" s="18">
        <v>2</v>
      </c>
      <c r="F76" s="18"/>
      <c r="G76" s="18">
        <f t="shared" si="1"/>
        <v>0</v>
      </c>
      <c r="I76" s="4"/>
      <c r="J76" s="22"/>
    </row>
    <row r="77" spans="2:10" x14ac:dyDescent="0.3">
      <c r="B77" s="32" t="s">
        <v>142</v>
      </c>
      <c r="C77" s="13" t="s">
        <v>143</v>
      </c>
      <c r="D77" s="14"/>
      <c r="E77" s="15"/>
      <c r="F77" s="15"/>
      <c r="G77" s="15">
        <f>SUM(G78:G80)</f>
        <v>0</v>
      </c>
      <c r="I77" s="3"/>
      <c r="J77" s="22"/>
    </row>
    <row r="78" spans="2:10" x14ac:dyDescent="0.3">
      <c r="B78" s="33" t="s">
        <v>144</v>
      </c>
      <c r="C78" s="16" t="s">
        <v>145</v>
      </c>
      <c r="D78" s="17" t="s">
        <v>146</v>
      </c>
      <c r="E78" s="18">
        <v>1.4</v>
      </c>
      <c r="F78" s="18"/>
      <c r="G78" s="18">
        <f t="shared" si="1"/>
        <v>0</v>
      </c>
      <c r="I78" s="4"/>
      <c r="J78" s="22"/>
    </row>
    <row r="79" spans="2:10" x14ac:dyDescent="0.3">
      <c r="B79" s="33" t="s">
        <v>147</v>
      </c>
      <c r="C79" s="16" t="s">
        <v>148</v>
      </c>
      <c r="D79" s="17" t="s">
        <v>146</v>
      </c>
      <c r="E79" s="18">
        <v>1296.1500000000001</v>
      </c>
      <c r="F79" s="18"/>
      <c r="G79" s="18">
        <f t="shared" si="1"/>
        <v>0</v>
      </c>
      <c r="I79" s="4"/>
      <c r="J79" s="22"/>
    </row>
    <row r="80" spans="2:10" x14ac:dyDescent="0.3">
      <c r="B80" s="33" t="s">
        <v>149</v>
      </c>
      <c r="C80" s="16" t="s">
        <v>150</v>
      </c>
      <c r="D80" s="17" t="s">
        <v>146</v>
      </c>
      <c r="E80" s="18">
        <v>12.62</v>
      </c>
      <c r="F80" s="18"/>
      <c r="G80" s="18">
        <f t="shared" si="1"/>
        <v>0</v>
      </c>
      <c r="I80" s="4"/>
      <c r="J80" s="22"/>
    </row>
    <row r="81" spans="2:10" x14ac:dyDescent="0.3">
      <c r="B81" s="32" t="s">
        <v>151</v>
      </c>
      <c r="C81" s="13" t="s">
        <v>152</v>
      </c>
      <c r="D81" s="14"/>
      <c r="E81" s="15"/>
      <c r="F81" s="15"/>
      <c r="G81" s="15">
        <f>SUM(G82)</f>
        <v>0</v>
      </c>
      <c r="I81" s="3"/>
      <c r="J81" s="22"/>
    </row>
    <row r="82" spans="2:10" x14ac:dyDescent="0.3">
      <c r="B82" s="33" t="s">
        <v>153</v>
      </c>
      <c r="C82" s="16" t="s">
        <v>154</v>
      </c>
      <c r="D82" s="17" t="s">
        <v>12</v>
      </c>
      <c r="E82" s="18">
        <v>1</v>
      </c>
      <c r="F82" s="18"/>
      <c r="G82" s="18">
        <f t="shared" si="1"/>
        <v>0</v>
      </c>
      <c r="I82" s="4"/>
      <c r="J82" s="22"/>
    </row>
    <row r="83" spans="2:10" x14ac:dyDescent="0.3">
      <c r="B83" s="32" t="s">
        <v>155</v>
      </c>
      <c r="C83" s="13" t="s">
        <v>156</v>
      </c>
      <c r="D83" s="14"/>
      <c r="E83" s="15"/>
      <c r="F83" s="15"/>
      <c r="G83" s="15">
        <f>SUM(G84:G86)</f>
        <v>0</v>
      </c>
      <c r="I83" s="3"/>
      <c r="J83" s="22"/>
    </row>
    <row r="84" spans="2:10" x14ac:dyDescent="0.3">
      <c r="B84" s="33" t="s">
        <v>157</v>
      </c>
      <c r="C84" s="16" t="s">
        <v>158</v>
      </c>
      <c r="D84" s="17" t="s">
        <v>40</v>
      </c>
      <c r="E84" s="18">
        <v>1258.67</v>
      </c>
      <c r="F84" s="18"/>
      <c r="G84" s="18">
        <f t="shared" si="1"/>
        <v>0</v>
      </c>
      <c r="I84" s="4"/>
      <c r="J84" s="22"/>
    </row>
    <row r="85" spans="2:10" x14ac:dyDescent="0.3">
      <c r="B85" s="33" t="s">
        <v>159</v>
      </c>
      <c r="C85" s="16" t="s">
        <v>160</v>
      </c>
      <c r="D85" s="17" t="s">
        <v>12</v>
      </c>
      <c r="E85" s="18">
        <v>24</v>
      </c>
      <c r="F85" s="18"/>
      <c r="G85" s="18">
        <f t="shared" si="1"/>
        <v>0</v>
      </c>
      <c r="I85" s="4"/>
      <c r="J85" s="22"/>
    </row>
    <row r="86" spans="2:10" x14ac:dyDescent="0.3">
      <c r="B86" s="33" t="s">
        <v>161</v>
      </c>
      <c r="C86" s="16" t="s">
        <v>162</v>
      </c>
      <c r="D86" s="17" t="s">
        <v>12</v>
      </c>
      <c r="E86" s="18">
        <v>12</v>
      </c>
      <c r="F86" s="18"/>
      <c r="G86" s="18">
        <f t="shared" si="1"/>
        <v>0</v>
      </c>
      <c r="I86" s="4"/>
      <c r="J86" s="22"/>
    </row>
    <row r="87" spans="2:10" x14ac:dyDescent="0.3">
      <c r="B87" s="31">
        <v>1.03</v>
      </c>
      <c r="C87" s="10" t="s">
        <v>163</v>
      </c>
      <c r="D87" s="11"/>
      <c r="E87" s="12"/>
      <c r="F87" s="12"/>
      <c r="G87" s="12">
        <f>+ROUND((G88+G93+G104+G107+G112+G115+G118),2)</f>
        <v>0</v>
      </c>
      <c r="I87" s="2"/>
      <c r="J87" s="22"/>
    </row>
    <row r="88" spans="2:10" x14ac:dyDescent="0.3">
      <c r="B88" s="32" t="s">
        <v>164</v>
      </c>
      <c r="C88" s="13" t="s">
        <v>165</v>
      </c>
      <c r="D88" s="14"/>
      <c r="E88" s="15"/>
      <c r="F88" s="15"/>
      <c r="G88" s="15">
        <f>SUM(G89:G92)</f>
        <v>0</v>
      </c>
      <c r="I88" s="3"/>
      <c r="J88" s="22"/>
    </row>
    <row r="89" spans="2:10" x14ac:dyDescent="0.3">
      <c r="B89" s="33" t="s">
        <v>166</v>
      </c>
      <c r="C89" s="16" t="s">
        <v>167</v>
      </c>
      <c r="D89" s="17" t="s">
        <v>12</v>
      </c>
      <c r="E89" s="18">
        <v>8</v>
      </c>
      <c r="F89" s="18"/>
      <c r="G89" s="18">
        <f t="shared" ref="G89:G92" si="2">ROUND(E89*F89,2)</f>
        <v>0</v>
      </c>
      <c r="I89" s="4"/>
      <c r="J89" s="22"/>
    </row>
    <row r="90" spans="2:10" x14ac:dyDescent="0.3">
      <c r="B90" s="33" t="s">
        <v>168</v>
      </c>
      <c r="C90" s="16" t="s">
        <v>169</v>
      </c>
      <c r="D90" s="17" t="s">
        <v>12</v>
      </c>
      <c r="E90" s="18">
        <v>8</v>
      </c>
      <c r="F90" s="18"/>
      <c r="G90" s="18">
        <f t="shared" si="2"/>
        <v>0</v>
      </c>
      <c r="I90" s="4"/>
      <c r="J90" s="22"/>
    </row>
    <row r="91" spans="2:10" x14ac:dyDescent="0.3">
      <c r="B91" s="33" t="s">
        <v>170</v>
      </c>
      <c r="C91" s="16" t="s">
        <v>171</v>
      </c>
      <c r="D91" s="17" t="s">
        <v>40</v>
      </c>
      <c r="E91" s="18">
        <v>56.4</v>
      </c>
      <c r="F91" s="18"/>
      <c r="G91" s="18">
        <f t="shared" si="2"/>
        <v>0</v>
      </c>
      <c r="I91" s="4"/>
      <c r="J91" s="22"/>
    </row>
    <row r="92" spans="2:10" x14ac:dyDescent="0.3">
      <c r="B92" s="33" t="s">
        <v>172</v>
      </c>
      <c r="C92" s="16" t="s">
        <v>173</v>
      </c>
      <c r="D92" s="17" t="s">
        <v>40</v>
      </c>
      <c r="E92" s="18">
        <v>112.8</v>
      </c>
      <c r="F92" s="18"/>
      <c r="G92" s="18">
        <f t="shared" si="2"/>
        <v>0</v>
      </c>
      <c r="I92" s="4"/>
      <c r="J92" s="22"/>
    </row>
    <row r="93" spans="2:10" x14ac:dyDescent="0.3">
      <c r="B93" s="32" t="s">
        <v>174</v>
      </c>
      <c r="C93" s="13" t="s">
        <v>175</v>
      </c>
      <c r="D93" s="14"/>
      <c r="E93" s="15"/>
      <c r="F93" s="15"/>
      <c r="G93" s="15">
        <f>SUM(G94:G103)</f>
        <v>0</v>
      </c>
      <c r="I93" s="3"/>
      <c r="J93" s="22"/>
    </row>
    <row r="94" spans="2:10" x14ac:dyDescent="0.3">
      <c r="B94" s="33" t="s">
        <v>176</v>
      </c>
      <c r="C94" s="16" t="s">
        <v>177</v>
      </c>
      <c r="D94" s="17" t="s">
        <v>40</v>
      </c>
      <c r="E94" s="18">
        <v>22.4</v>
      </c>
      <c r="F94" s="18"/>
      <c r="G94" s="18">
        <f t="shared" ref="G94:G103" si="3">ROUND(E94*F94,2)</f>
        <v>0</v>
      </c>
      <c r="I94" s="4"/>
      <c r="J94" s="22"/>
    </row>
    <row r="95" spans="2:10" x14ac:dyDescent="0.3">
      <c r="B95" s="33" t="s">
        <v>178</v>
      </c>
      <c r="C95" s="16" t="s">
        <v>179</v>
      </c>
      <c r="D95" s="17" t="s">
        <v>40</v>
      </c>
      <c r="E95" s="18">
        <v>20</v>
      </c>
      <c r="F95" s="18"/>
      <c r="G95" s="18">
        <f t="shared" si="3"/>
        <v>0</v>
      </c>
      <c r="I95" s="4"/>
      <c r="J95" s="22"/>
    </row>
    <row r="96" spans="2:10" x14ac:dyDescent="0.3">
      <c r="B96" s="33" t="s">
        <v>180</v>
      </c>
      <c r="C96" s="16" t="s">
        <v>181</v>
      </c>
      <c r="D96" s="17" t="s">
        <v>40</v>
      </c>
      <c r="E96" s="18">
        <v>14</v>
      </c>
      <c r="F96" s="18"/>
      <c r="G96" s="18">
        <f t="shared" si="3"/>
        <v>0</v>
      </c>
      <c r="I96" s="4"/>
      <c r="J96" s="22"/>
    </row>
    <row r="97" spans="2:10" x14ac:dyDescent="0.3">
      <c r="B97" s="33" t="s">
        <v>182</v>
      </c>
      <c r="C97" s="16" t="s">
        <v>183</v>
      </c>
      <c r="D97" s="17" t="s">
        <v>40</v>
      </c>
      <c r="E97" s="18">
        <v>56.4</v>
      </c>
      <c r="F97" s="18"/>
      <c r="G97" s="18">
        <f t="shared" si="3"/>
        <v>0</v>
      </c>
      <c r="I97" s="4"/>
      <c r="J97" s="22"/>
    </row>
    <row r="98" spans="2:10" x14ac:dyDescent="0.3">
      <c r="B98" s="33" t="s">
        <v>184</v>
      </c>
      <c r="C98" s="16" t="s">
        <v>185</v>
      </c>
      <c r="D98" s="17" t="s">
        <v>40</v>
      </c>
      <c r="E98" s="18">
        <v>22.4</v>
      </c>
      <c r="F98" s="18"/>
      <c r="G98" s="18">
        <f t="shared" si="3"/>
        <v>0</v>
      </c>
      <c r="I98" s="4"/>
      <c r="J98" s="22"/>
    </row>
    <row r="99" spans="2:10" x14ac:dyDescent="0.3">
      <c r="B99" s="33" t="s">
        <v>186</v>
      </c>
      <c r="C99" s="16" t="s">
        <v>187</v>
      </c>
      <c r="D99" s="17" t="s">
        <v>40</v>
      </c>
      <c r="E99" s="18">
        <v>20</v>
      </c>
      <c r="F99" s="18"/>
      <c r="G99" s="18">
        <f t="shared" si="3"/>
        <v>0</v>
      </c>
      <c r="I99" s="4"/>
      <c r="J99" s="22"/>
    </row>
    <row r="100" spans="2:10" x14ac:dyDescent="0.3">
      <c r="B100" s="33" t="s">
        <v>188</v>
      </c>
      <c r="C100" s="16" t="s">
        <v>189</v>
      </c>
      <c r="D100" s="17" t="s">
        <v>40</v>
      </c>
      <c r="E100" s="18">
        <v>14</v>
      </c>
      <c r="F100" s="18"/>
      <c r="G100" s="18">
        <f t="shared" si="3"/>
        <v>0</v>
      </c>
      <c r="I100" s="4"/>
      <c r="J100" s="22"/>
    </row>
    <row r="101" spans="2:10" x14ac:dyDescent="0.3">
      <c r="B101" s="33" t="s">
        <v>190</v>
      </c>
      <c r="C101" s="16" t="s">
        <v>191</v>
      </c>
      <c r="D101" s="17" t="s">
        <v>40</v>
      </c>
      <c r="E101" s="18">
        <v>56.4</v>
      </c>
      <c r="F101" s="18"/>
      <c r="G101" s="18">
        <f t="shared" si="3"/>
        <v>0</v>
      </c>
      <c r="I101" s="4"/>
      <c r="J101" s="22"/>
    </row>
    <row r="102" spans="2:10" x14ac:dyDescent="0.3">
      <c r="B102" s="33" t="s">
        <v>192</v>
      </c>
      <c r="C102" s="16" t="s">
        <v>110</v>
      </c>
      <c r="D102" s="17" t="s">
        <v>111</v>
      </c>
      <c r="E102" s="18">
        <v>37.659999999999997</v>
      </c>
      <c r="F102" s="18"/>
      <c r="G102" s="18">
        <f t="shared" si="3"/>
        <v>0</v>
      </c>
      <c r="I102" s="4"/>
      <c r="J102" s="22"/>
    </row>
    <row r="103" spans="2:10" x14ac:dyDescent="0.3">
      <c r="B103" s="33" t="s">
        <v>193</v>
      </c>
      <c r="C103" s="16" t="s">
        <v>113</v>
      </c>
      <c r="D103" s="17" t="s">
        <v>111</v>
      </c>
      <c r="E103" s="18">
        <v>37.659999999999997</v>
      </c>
      <c r="F103" s="18"/>
      <c r="G103" s="18">
        <f t="shared" si="3"/>
        <v>0</v>
      </c>
      <c r="I103" s="4"/>
      <c r="J103" s="22"/>
    </row>
    <row r="104" spans="2:10" x14ac:dyDescent="0.3">
      <c r="B104" s="32" t="s">
        <v>194</v>
      </c>
      <c r="C104" s="13" t="s">
        <v>195</v>
      </c>
      <c r="D104" s="14"/>
      <c r="E104" s="15"/>
      <c r="F104" s="15"/>
      <c r="G104" s="15">
        <f>SUM(G105:G106)</f>
        <v>0</v>
      </c>
      <c r="I104" s="3"/>
      <c r="J104" s="22"/>
    </row>
    <row r="105" spans="2:10" x14ac:dyDescent="0.3">
      <c r="B105" s="33" t="s">
        <v>196</v>
      </c>
      <c r="C105" s="16" t="s">
        <v>197</v>
      </c>
      <c r="D105" s="17" t="s">
        <v>40</v>
      </c>
      <c r="E105" s="18">
        <v>56.4</v>
      </c>
      <c r="F105" s="18"/>
      <c r="G105" s="18">
        <f t="shared" ref="G105:G106" si="4">ROUND(E105*F105,2)</f>
        <v>0</v>
      </c>
      <c r="I105" s="4"/>
      <c r="J105" s="22"/>
    </row>
    <row r="106" spans="2:10" x14ac:dyDescent="0.3">
      <c r="B106" s="33" t="s">
        <v>198</v>
      </c>
      <c r="C106" s="16" t="s">
        <v>199</v>
      </c>
      <c r="D106" s="17" t="s">
        <v>40</v>
      </c>
      <c r="E106" s="18">
        <v>56.4</v>
      </c>
      <c r="F106" s="18"/>
      <c r="G106" s="18">
        <f t="shared" si="4"/>
        <v>0</v>
      </c>
      <c r="I106" s="4"/>
      <c r="J106" s="22"/>
    </row>
    <row r="107" spans="2:10" x14ac:dyDescent="0.3">
      <c r="B107" s="32" t="s">
        <v>200</v>
      </c>
      <c r="C107" s="13" t="s">
        <v>201</v>
      </c>
      <c r="D107" s="14"/>
      <c r="E107" s="15"/>
      <c r="F107" s="15"/>
      <c r="G107" s="15">
        <f>SUM(G108:G111)</f>
        <v>0</v>
      </c>
      <c r="I107" s="3"/>
      <c r="J107" s="22"/>
    </row>
    <row r="108" spans="2:10" x14ac:dyDescent="0.3">
      <c r="B108" s="33" t="s">
        <v>202</v>
      </c>
      <c r="C108" s="16" t="s">
        <v>203</v>
      </c>
      <c r="D108" s="17" t="s">
        <v>12</v>
      </c>
      <c r="E108" s="18">
        <v>8</v>
      </c>
      <c r="F108" s="18"/>
      <c r="G108" s="18">
        <f t="shared" ref="G108:G111" si="5">ROUND(E108*F108,2)</f>
        <v>0</v>
      </c>
      <c r="I108" s="4"/>
      <c r="J108" s="22"/>
    </row>
    <row r="109" spans="2:10" x14ac:dyDescent="0.3">
      <c r="B109" s="33" t="s">
        <v>204</v>
      </c>
      <c r="C109" s="16" t="s">
        <v>205</v>
      </c>
      <c r="D109" s="17" t="s">
        <v>12</v>
      </c>
      <c r="E109" s="18">
        <v>8</v>
      </c>
      <c r="F109" s="18"/>
      <c r="G109" s="18">
        <f t="shared" si="5"/>
        <v>0</v>
      </c>
      <c r="I109" s="4"/>
      <c r="J109" s="22"/>
    </row>
    <row r="110" spans="2:10" x14ac:dyDescent="0.3">
      <c r="B110" s="33" t="s">
        <v>206</v>
      </c>
      <c r="C110" s="16" t="s">
        <v>207</v>
      </c>
      <c r="D110" s="17" t="s">
        <v>12</v>
      </c>
      <c r="E110" s="18">
        <v>8</v>
      </c>
      <c r="F110" s="18"/>
      <c r="G110" s="18">
        <f t="shared" si="5"/>
        <v>0</v>
      </c>
      <c r="I110" s="4"/>
      <c r="J110" s="22"/>
    </row>
    <row r="111" spans="2:10" x14ac:dyDescent="0.3">
      <c r="B111" s="33" t="s">
        <v>208</v>
      </c>
      <c r="C111" s="16" t="s">
        <v>209</v>
      </c>
      <c r="D111" s="17" t="s">
        <v>12</v>
      </c>
      <c r="E111" s="18">
        <v>8</v>
      </c>
      <c r="F111" s="18"/>
      <c r="G111" s="18">
        <f t="shared" si="5"/>
        <v>0</v>
      </c>
      <c r="I111" s="4"/>
      <c r="J111" s="22"/>
    </row>
    <row r="112" spans="2:10" x14ac:dyDescent="0.3">
      <c r="B112" s="32" t="s">
        <v>210</v>
      </c>
      <c r="C112" s="13" t="s">
        <v>211</v>
      </c>
      <c r="D112" s="14"/>
      <c r="E112" s="15"/>
      <c r="F112" s="15"/>
      <c r="G112" s="15">
        <f>SUM(G113:G114)</f>
        <v>0</v>
      </c>
      <c r="I112" s="3"/>
      <c r="J112" s="22"/>
    </row>
    <row r="113" spans="2:10" x14ac:dyDescent="0.3">
      <c r="B113" s="33" t="s">
        <v>212</v>
      </c>
      <c r="C113" s="16" t="s">
        <v>213</v>
      </c>
      <c r="D113" s="17" t="s">
        <v>12</v>
      </c>
      <c r="E113" s="18">
        <v>8</v>
      </c>
      <c r="F113" s="18"/>
      <c r="G113" s="18">
        <f t="shared" ref="G113:G114" si="6">ROUND(E113*F113,2)</f>
        <v>0</v>
      </c>
      <c r="I113" s="4"/>
      <c r="J113" s="22"/>
    </row>
    <row r="114" spans="2:10" x14ac:dyDescent="0.3">
      <c r="B114" s="33" t="s">
        <v>214</v>
      </c>
      <c r="C114" s="16" t="s">
        <v>215</v>
      </c>
      <c r="D114" s="17" t="s">
        <v>12</v>
      </c>
      <c r="E114" s="18">
        <v>8</v>
      </c>
      <c r="F114" s="18"/>
      <c r="G114" s="18">
        <f t="shared" si="6"/>
        <v>0</v>
      </c>
      <c r="I114" s="4"/>
      <c r="J114" s="22"/>
    </row>
    <row r="115" spans="2:10" x14ac:dyDescent="0.3">
      <c r="B115" s="32" t="s">
        <v>216</v>
      </c>
      <c r="C115" s="13" t="s">
        <v>143</v>
      </c>
      <c r="D115" s="14"/>
      <c r="E115" s="15"/>
      <c r="F115" s="15"/>
      <c r="G115" s="15">
        <f>SUM(G116:G117)</f>
        <v>0</v>
      </c>
      <c r="I115" s="3"/>
      <c r="J115" s="22"/>
    </row>
    <row r="116" spans="2:10" x14ac:dyDescent="0.3">
      <c r="B116" s="33" t="s">
        <v>217</v>
      </c>
      <c r="C116" s="16" t="s">
        <v>145</v>
      </c>
      <c r="D116" s="17" t="s">
        <v>146</v>
      </c>
      <c r="E116" s="18">
        <v>2.4</v>
      </c>
      <c r="F116" s="18"/>
      <c r="G116" s="18">
        <f t="shared" ref="G116:G117" si="7">ROUND(E116*F116,2)</f>
        <v>0</v>
      </c>
      <c r="I116" s="4"/>
      <c r="J116" s="22"/>
    </row>
    <row r="117" spans="2:10" x14ac:dyDescent="0.3">
      <c r="B117" s="33" t="s">
        <v>218</v>
      </c>
      <c r="C117" s="16" t="s">
        <v>148</v>
      </c>
      <c r="D117" s="17" t="s">
        <v>146</v>
      </c>
      <c r="E117" s="18">
        <v>39.479999999999997</v>
      </c>
      <c r="F117" s="18"/>
      <c r="G117" s="18">
        <f t="shared" si="7"/>
        <v>0</v>
      </c>
      <c r="I117" s="4"/>
      <c r="J117" s="22"/>
    </row>
    <row r="118" spans="2:10" x14ac:dyDescent="0.3">
      <c r="B118" s="32" t="s">
        <v>219</v>
      </c>
      <c r="C118" s="13" t="s">
        <v>156</v>
      </c>
      <c r="D118" s="14"/>
      <c r="E118" s="15"/>
      <c r="F118" s="15"/>
      <c r="G118" s="15">
        <f>SUM(G119:G121)</f>
        <v>0</v>
      </c>
      <c r="I118" s="3"/>
      <c r="J118" s="22"/>
    </row>
    <row r="119" spans="2:10" x14ac:dyDescent="0.3">
      <c r="B119" s="33" t="s">
        <v>220</v>
      </c>
      <c r="C119" s="16" t="s">
        <v>221</v>
      </c>
      <c r="D119" s="17" t="s">
        <v>40</v>
      </c>
      <c r="E119" s="18">
        <v>56.4</v>
      </c>
      <c r="F119" s="18"/>
      <c r="G119" s="18">
        <f t="shared" ref="G119:G121" si="8">ROUND(E119*F119,2)</f>
        <v>0</v>
      </c>
      <c r="I119" s="4"/>
      <c r="J119" s="22"/>
    </row>
    <row r="120" spans="2:10" x14ac:dyDescent="0.3">
      <c r="B120" s="33" t="s">
        <v>222</v>
      </c>
      <c r="C120" s="16" t="s">
        <v>160</v>
      </c>
      <c r="D120" s="17" t="s">
        <v>12</v>
      </c>
      <c r="E120" s="18">
        <v>2</v>
      </c>
      <c r="F120" s="18"/>
      <c r="G120" s="18">
        <f t="shared" si="8"/>
        <v>0</v>
      </c>
      <c r="I120" s="4"/>
      <c r="J120" s="22"/>
    </row>
    <row r="121" spans="2:10" x14ac:dyDescent="0.3">
      <c r="B121" s="33" t="s">
        <v>223</v>
      </c>
      <c r="C121" s="16" t="s">
        <v>162</v>
      </c>
      <c r="D121" s="17" t="s">
        <v>12</v>
      </c>
      <c r="E121" s="18">
        <v>1</v>
      </c>
      <c r="F121" s="18"/>
      <c r="G121" s="18">
        <f t="shared" si="8"/>
        <v>0</v>
      </c>
      <c r="I121" s="4"/>
      <c r="J121" s="22"/>
    </row>
    <row r="122" spans="2:10" s="35" customFormat="1" ht="10.199999999999999" x14ac:dyDescent="0.2">
      <c r="B122" s="36" t="s">
        <v>230</v>
      </c>
      <c r="C122" s="37"/>
      <c r="D122" s="38"/>
      <c r="E122" s="37"/>
      <c r="F122" s="39"/>
      <c r="G122" s="40">
        <f>+G87+G21+G11</f>
        <v>0</v>
      </c>
    </row>
  </sheetData>
  <mergeCells count="3">
    <mergeCell ref="C5:F5"/>
    <mergeCell ref="B2:G2"/>
    <mergeCell ref="B3:G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2020-11-19T16:52:10Z</dcterms:created>
  <dcterms:modified xsi:type="dcterms:W3CDTF">2020-11-19T17:14:12Z</dcterms:modified>
</cp:coreProperties>
</file>